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7490" windowHeight="946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Лист1!$A$1:$J$108</definedName>
  </definedNames>
  <calcPr calcId="145621"/>
</workbook>
</file>

<file path=xl/calcChain.xml><?xml version="1.0" encoding="utf-8"?>
<calcChain xmlns="http://schemas.openxmlformats.org/spreadsheetml/2006/main">
  <c r="I79" i="1" l="1"/>
  <c r="H79" i="1"/>
  <c r="G79" i="1"/>
  <c r="F79" i="1"/>
  <c r="E79" i="1"/>
  <c r="D79" i="1"/>
  <c r="B31" i="2"/>
  <c r="C31" i="2"/>
  <c r="D31" i="2"/>
  <c r="E31" i="2"/>
  <c r="F31" i="2"/>
  <c r="G31" i="2"/>
  <c r="B28" i="2"/>
  <c r="C30" i="2"/>
  <c r="C29" i="2" s="1"/>
  <c r="D30" i="2"/>
  <c r="D29" i="2" s="1"/>
  <c r="E30" i="2"/>
  <c r="E29" i="2" s="1"/>
  <c r="F30" i="2"/>
  <c r="F29" i="2" s="1"/>
  <c r="G30" i="2"/>
  <c r="G29" i="2" s="1"/>
  <c r="B30" i="2"/>
  <c r="B29" i="2" s="1"/>
  <c r="C28" i="2"/>
  <c r="D28" i="2"/>
  <c r="E28" i="2"/>
  <c r="F28" i="2"/>
  <c r="G28" i="2"/>
  <c r="E68" i="1"/>
  <c r="D68" i="1"/>
  <c r="G65" i="1"/>
  <c r="F65" i="1"/>
  <c r="H18" i="2"/>
  <c r="D8" i="2" s="1"/>
  <c r="G18" i="2"/>
  <c r="C8" i="2" s="1"/>
  <c r="F18" i="2"/>
  <c r="B8" i="2" s="1"/>
  <c r="E18" i="2"/>
  <c r="D18" i="2"/>
  <c r="C18" i="2"/>
</calcChain>
</file>

<file path=xl/sharedStrings.xml><?xml version="1.0" encoding="utf-8"?>
<sst xmlns="http://schemas.openxmlformats.org/spreadsheetml/2006/main" count="524" uniqueCount="252">
  <si>
    <t>2016 год
Информация по профилактике суицидов освещается во время классных часов, бесед с обучающимися, на родительских собраниях и в индивидуальных консультациях с родителями. 
В 2016 году работая над данной проблемой Комиссией по делам несовершеннолетних и защите их прав совместно с Комитетом по образованию, органами здравоохранения, ОДН разработана концепция «Комплексные меры по профилактике суицидального поведения несовершеннолетних на территории Усольского района». Целью, которой является совершенствование мер по профилактике кризисных состояний и снижения уровня суицидов среди несовершеннолетних. Задачи концепции: - профилактика кризисных состояний и суицидального поведения среди несовершеннолетних;
- внедрение новых технологий для профилактики, диагностики и лечения кризисных состояний и суицидального поведения.
Сроки реализации Концепции 2016-2017 годы.
Запланированы совместные мероприятия  профилактике суицидов:
1.Создание группы экстренного реагирования; Ответственные – Комитет по образованию
2.Создание единой системы регистрации суицидов; Ответственные – КДНиЗП
3.Приближение специализированной медицинской помощи к населению  
(открытие кабинетов экстренной помощи); ОГБУЗ «Усольская городская 
больница».
4.Осуществление контроля информационного пространства (адекватное
 освещение проблемы самоубийств в СМИ, инициирование блокирования 
интернет -ресурсов, пропагандирующих суицид). Ответственные - 
Субъекты профилактики.
В соответствии с концепцией разработан план взаимодействия 
с субъектами профилактики по профилактике и предупреждению
суицидов на территории Усольского района на 2016 год.</t>
  </si>
  <si>
    <t>Перечень мер по улучшению достигнутых значений показателей для 
оценки эффективности деятельности органов местного самоуправления муниципальных образований Иркутской области</t>
  </si>
  <si>
    <t xml:space="preserve">Мэр муниципального района
Усольского районного муниципального образования </t>
  </si>
  <si>
    <t>В 2016 год:
-дума муниципального района Усольского районного муниципального образования стала лауреатом  конкурса Иркутской области на лучшую организацию работы представительного органа муниципального образования Иркутской области в номинации "Взаимодействие и сотрудничество представительного органа муниципального образования по основным направлениям деятельности с представительными органами поселений, другими заинтерсованными субъектами";
-дума селького поселения Новожилкинского муниципального образования - победитель в номинации "Эффективность принимаемых представительным органом поселения мер по переходу на формирование бюджета по программному принципу, увеличению доходной части и сокращению расходной части бюджета, снижению муниципального долга, повышению финансовой самостоятельности муниципального образования, снижению дефицита бюджета".
-дума сельского поселения Сосновского муниципального образования - победитель в номинации "Эффективность принимаемых мер для определения правовой базы по созданию, реорганизации и ликвидации муниципальных предприятий, а также об установлении тарифов на услуги 
муниципальных предприятий и учреждений, выполнение
 работ, за исключением случаев предусмотренных 
федеральными законами.</t>
  </si>
  <si>
    <t>Общественный совет был организован в конце 2013 года. 
Новый состав Совета утвержден постанолением администрации муниципального района Усольского районного муниципального образования от 27.01.2017г. №26
Председатель Общественного Совета -  Тютюнник Ирина Михайловна
В состав совета вошли: председатель ТОС п.Тельма, председатель Совета женщин Усольского района, руководитель пионерской организации имени Вити Новицкого (МБОУ Белореченская СОШ), председатель Усольского районного Совета ветеранов войны и труда, председатель Совета отцов Усольского района, председатель Усольского отделения Иркутской областной общественной организации «Российский  союз сельских женщин», председатель объединения профсоюзов крупных предприятий и отраслей  в Усольском районе, руководитель скаутского отряда «Горизонт» Иркутской общественной организации детей и молодежи «Байкальский скаут», руководитель добровольческого экологического отряда «Искра», председатель районного родительского Совета, представитель координационного Совета по развитию малого и среднего предпринимательства при администрации МРУРМО,
председатель молодежного парламента, руководитель 
добровольческого отряда «Алые паруса» (Мишелевское МО),
член совета Усольского отделения Иркутской областной 
общественной организации «Российский  союз сельских женщин», 
председатель ТОС д.Култук.</t>
  </si>
  <si>
    <t>да / нет</t>
  </si>
  <si>
    <t>Общий объем расходов бюджета муниципального образования, направленных на обеспечение занятости подростков 14-18 лет</t>
  </si>
  <si>
    <t>тыс. рублей</t>
  </si>
  <si>
    <t>Наличие территориальной трехсторонней комиссии по регулированию социально-трудовых отношений</t>
  </si>
  <si>
    <t>Удельный вес работников, охваченных действием коллективных договоров ( % от занятых в экономике)</t>
  </si>
  <si>
    <t>Проведение работы по увеличению земельного налога</t>
  </si>
  <si>
    <t xml:space="preserve">Проведение работы по увеличению налога на имущество физических лиц </t>
  </si>
  <si>
    <t>№ п/п</t>
  </si>
  <si>
    <t>Единица измерения</t>
  </si>
  <si>
    <t>Отчетная информация</t>
  </si>
  <si>
    <t>Примечание</t>
  </si>
  <si>
    <t>Проведение работы по обеспечению трудоустройства подростков</t>
  </si>
  <si>
    <t>Проведение работы по увеличению единого налога на вмененный доход (ЕНВД)</t>
  </si>
  <si>
    <t>Проведение работы по увеличению налога на доходы физических лиц (НДФЛ)</t>
  </si>
  <si>
    <t>I.Повышение инвестиционной привлекательности и создание условий для привлечения инвестиций</t>
  </si>
  <si>
    <t>I.1</t>
  </si>
  <si>
    <t>I.2</t>
  </si>
  <si>
    <t>I.3</t>
  </si>
  <si>
    <t>I.4</t>
  </si>
  <si>
    <t>II.1</t>
  </si>
  <si>
    <t>III.1</t>
  </si>
  <si>
    <t>III.2</t>
  </si>
  <si>
    <t>IV.1</t>
  </si>
  <si>
    <t>IV.2</t>
  </si>
  <si>
    <t>IV.3</t>
  </si>
  <si>
    <t>V.1</t>
  </si>
  <si>
    <t>VI.1</t>
  </si>
  <si>
    <t>V.2</t>
  </si>
  <si>
    <t>Объем средств, выделяемый органами местного самоуправления, на поддержку некоммерческих организаций</t>
  </si>
  <si>
    <t>Разработка проектно-сметной документации на инфраструктурные объекты</t>
  </si>
  <si>
    <t>кол-во единиц</t>
  </si>
  <si>
    <t>Разработка проектно-сметной документации на инвестиционные проекты</t>
  </si>
  <si>
    <t>Трудоустройство подростков в возрасте от 14 до 18 лет</t>
  </si>
  <si>
    <t>Наличие территориальных, отраслевых, иных соглашений по регулированию социально-трудовых отношений на муниципальном уровне</t>
  </si>
  <si>
    <t>кол-во заключенных соглашений</t>
  </si>
  <si>
    <t>Поступление земельного налога в местный бюджет</t>
  </si>
  <si>
    <t>Поступление ЕНВД в местный бюджет</t>
  </si>
  <si>
    <t>Поступление НДФЛ в местный бюджет</t>
  </si>
  <si>
    <t xml:space="preserve">Поступление налога на имущество физических лиц  в местный бюджет </t>
  </si>
  <si>
    <t>Динамика поступления земельного налога в местный бюджет</t>
  </si>
  <si>
    <t>%</t>
  </si>
  <si>
    <t>Динамика поступления  ЕНВД  в местный бюджет</t>
  </si>
  <si>
    <t>Динамика поступления НДФЛ в местный бюджет</t>
  </si>
  <si>
    <t>Недоимка по земельному налогу в местный бюджет</t>
  </si>
  <si>
    <t>Недоимка по  ЕНВД  в местный бюджет</t>
  </si>
  <si>
    <t>Недоимка по НДФЛ в местный бюджет</t>
  </si>
  <si>
    <t>Недоимка по налогу на имущество физических лиц в местный бюджет</t>
  </si>
  <si>
    <t>Динамика недоимки по земельному налогу в местный бюджет</t>
  </si>
  <si>
    <t>Динамика недоимки по ЕНВД  в местный бюджет</t>
  </si>
  <si>
    <t>Динамика недоимки по НДФЛ в местный бюджет</t>
  </si>
  <si>
    <t>Динамика недоимки по налогу на имущество физических лиц в местный бюджет</t>
  </si>
  <si>
    <t>Динамика поступления налога на имущество физических лиц в местный бюджет</t>
  </si>
  <si>
    <t>Примечание:</t>
  </si>
  <si>
    <t>Меры и их характеристики</t>
  </si>
  <si>
    <t>II.2</t>
  </si>
  <si>
    <t>II.3</t>
  </si>
  <si>
    <t>II. Работа муниципальных образований по повышению доходного потенциала территории</t>
  </si>
  <si>
    <t>II.4</t>
  </si>
  <si>
    <t>II.5</t>
  </si>
  <si>
    <t>II.11</t>
  </si>
  <si>
    <t>II.12</t>
  </si>
  <si>
    <t>II.13</t>
  </si>
  <si>
    <t>II.14</t>
  </si>
  <si>
    <t>II.15</t>
  </si>
  <si>
    <t>II.16</t>
  </si>
  <si>
    <t>II.17</t>
  </si>
  <si>
    <t>II.6</t>
  </si>
  <si>
    <t>II.7</t>
  </si>
  <si>
    <t>II.8</t>
  </si>
  <si>
    <t>II.9</t>
  </si>
  <si>
    <t>II.10</t>
  </si>
  <si>
    <t>II.18</t>
  </si>
  <si>
    <t>II.19</t>
  </si>
  <si>
    <t>II.20</t>
  </si>
  <si>
    <t>II.21</t>
  </si>
  <si>
    <t>Удельный вес бюджетных и внебюджетных средств (собственные средства инвесторов), направленных по согласованию с мэром муниципального образования на разработку проектно-сметной документации, в общем объеме расходов консолидированного местного бюджета</t>
  </si>
  <si>
    <t>Количество плательщиков ЕНВД</t>
  </si>
  <si>
    <t xml:space="preserve">единиц </t>
  </si>
  <si>
    <t>единиц</t>
  </si>
  <si>
    <t>____________</t>
  </si>
  <si>
    <t>(подпись)</t>
  </si>
  <si>
    <t>VII.1</t>
  </si>
  <si>
    <t>Индекс производства продукции сельского хозяйства в хозяйствах всех категорий (в сопоставимых ценах)</t>
  </si>
  <si>
    <t>N - отчетный год</t>
  </si>
  <si>
    <t>% к предыдущему году</t>
  </si>
  <si>
    <t>VI.2</t>
  </si>
  <si>
    <t>Проведение мероприятий, направленных на профилактику социального сиротства, стимулирование граждан к принятию в свои семьи детей-сирот и детей, оставшихся без попечения родителей</t>
  </si>
  <si>
    <t>VIII.1</t>
  </si>
  <si>
    <t>Наличие муниципальной программы по охране окружающей среды</t>
  </si>
  <si>
    <t>Количество детей-сирот и детей, оставшихся без попечения родителей, проживающих на территории муниципального образования</t>
  </si>
  <si>
    <t>человек</t>
  </si>
  <si>
    <t>Доля детей - сирот и детей, оставшихся без попечения родителей, принятых в семьи, в общем количестве  детей - сирот и детей, оставшихся без попечения родителей</t>
  </si>
  <si>
    <t>VIII.2</t>
  </si>
  <si>
    <t>Динамика количества детей - сирот и детей, оставшихся без попечения родителей</t>
  </si>
  <si>
    <t>VII.2</t>
  </si>
  <si>
    <t>Индекс производства продукции сельского хозяйства в сельхозорганизациях (в сопоставимых ценах)</t>
  </si>
  <si>
    <t>тыс. руб.</t>
  </si>
  <si>
    <t>Удельный вес средств местного бюджета, предусмотренный муниципальной программой по охране окружающей среды, в общем объеме расходов консолидированного местного бюджета</t>
  </si>
  <si>
    <t>Удельный вес средств местного бюджета,  расходуемых через программно-целевой метод , в общем объеме расходов консолидированного местного бюджета</t>
  </si>
  <si>
    <t>IV. Регулирование сферы социально - трудовых отношений</t>
  </si>
  <si>
    <t>V. Обеспечение занятости подростков</t>
  </si>
  <si>
    <t>V.3</t>
  </si>
  <si>
    <t>VI. Повышение гражданской ответственности</t>
  </si>
  <si>
    <t>VII. Поддержка института семьи и брака</t>
  </si>
  <si>
    <t>VII.3</t>
  </si>
  <si>
    <t>VII.4</t>
  </si>
  <si>
    <t>VII.5</t>
  </si>
  <si>
    <t>VIII. Обеспечение конкурентоспособности сельскохозяйственной продукции</t>
  </si>
  <si>
    <t>IX. Работа в области охраны окружающей среды</t>
  </si>
  <si>
    <t>IX.1</t>
  </si>
  <si>
    <t>IX.2</t>
  </si>
  <si>
    <t>III. Повышение эффективности расходования средств бюджета муниципального образования</t>
  </si>
  <si>
    <t>III.3</t>
  </si>
  <si>
    <t>III.4</t>
  </si>
  <si>
    <t>Доведение заработной платы работникам учреждений культуры до уровня заработной платы, определенного в соответствии с законодательством для каждого муниципального образования Иркутской области с учетом дорожной карты в сфере культуры</t>
  </si>
  <si>
    <t>Доведение заработной платы педагогическим работникам дошкольных образовательных организаций и организаций дополнительного образования детей до уровня заработной платы, определенного в соответствии с законодательством для муниципального образования Иркутской области с учетом дорожной карты в сфере образования</t>
  </si>
  <si>
    <t xml:space="preserve">Отсутствие просроченной кредиторской задолженности по выплате денежного содержания главе, муниципальным служащим, а также заработной платы техническому и вспомогательному персоналу органов местного самоуправления, работникам муниципальных учреждений, находящихся в ведении органов местного самоуправления, и пособий по социальной помощи населению </t>
  </si>
  <si>
    <t>Отсутствие прироста просроченной кредиторской задолженности по начислениям на оплату труда</t>
  </si>
  <si>
    <t>Проведение работ по разработке проектно-сметной документации и прохождению госэкспертизы на инфраструктурные объекты и инвестиционные проекты</t>
  </si>
  <si>
    <t>Объем средств местного бюджета, расходуемый через программно-целевой метод (объем средств, расходуемый в рамках муниципальных целевых программ, ведомственных целевых программ)</t>
  </si>
  <si>
    <t>Проведение мероприятий по оказанию поддержки органами местного самоуправления некоммерческим организациям</t>
  </si>
  <si>
    <t>Участие представительных органов местного самоуправления в конкурсе на лучшую организацию работы представительного органа муниципального образования Иркутской области</t>
  </si>
  <si>
    <t>VII.6</t>
  </si>
  <si>
    <t>Количество предоставленных земельных участков льготным категориям граждан, в том числе многодетным семьям</t>
  </si>
  <si>
    <t>IV.4</t>
  </si>
  <si>
    <t>Количество граждан, с которыми легализованы трудовые отношения</t>
  </si>
  <si>
    <t>IV.5</t>
  </si>
  <si>
    <t>IV.6</t>
  </si>
  <si>
    <t>Проведение работы по обеспечению трудоустройства граждан Украины, прибывших из зон боевых действий</t>
  </si>
  <si>
    <t>Проведение работы по обеспечению обустройства граждан Украины, прибывших из зон боевых действий</t>
  </si>
  <si>
    <t>Доля граждан, обеспеченных земельными участками, выделяемых льготным категориям граждан, в общем количестве граждан, состоящих в очереди на получение земельных участков</t>
  </si>
  <si>
    <t>VI.3</t>
  </si>
  <si>
    <t>Доля граждан, выполнивших нормативы Всероссийского физкультурно-спортивного комплекса "Готов к труду и обороне", в общей численности населения, принявших участие в сдаче нормативов Всероссийского физкультурно-спортивного комплекса "Готов к труду и обороне"</t>
  </si>
  <si>
    <t>X. Повышение эффективности муниципального управления</t>
  </si>
  <si>
    <t>I.5</t>
  </si>
  <si>
    <t>Оборот розничной торговли на душу населения</t>
  </si>
  <si>
    <t xml:space="preserve">Наличие общественной палаты на территории муниципального образования </t>
  </si>
  <si>
    <t>Доля граждан, вовлеченных в мероприятия, проводимых совместно органами местного самоуправления с общественными организациями и объединениями, в общей численности населения муниципального образования</t>
  </si>
  <si>
    <t>X.1</t>
  </si>
  <si>
    <t>X.2</t>
  </si>
  <si>
    <t>X.3</t>
  </si>
  <si>
    <t>X.4</t>
  </si>
  <si>
    <t>X.5</t>
  </si>
  <si>
    <t>I.6</t>
  </si>
  <si>
    <t>Доля муниципальных контрактов, заключенных с субъектами малого и среднего предпринимательства, в общем объеме закупок</t>
  </si>
  <si>
    <t>новое</t>
  </si>
  <si>
    <t>VI.4</t>
  </si>
  <si>
    <t>VI.5</t>
  </si>
  <si>
    <t>VI.6</t>
  </si>
  <si>
    <t>VI.7</t>
  </si>
  <si>
    <t>Наличие муниципальных программ развития этноконфессиональных отношений</t>
  </si>
  <si>
    <t>В показателях II.2, II.4, II.7, II.9, II.12, II.14, II.18 для муниципальных районов учитывается консолидированный бюджет.</t>
  </si>
  <si>
    <t>VI.8</t>
  </si>
  <si>
    <t>VI.9</t>
  </si>
  <si>
    <t>Доля средств местного бюджета, выделяемых  социально ориентированным некоммерческим организациям на предоставление услуг, в общем объеме средств местного бюджета, выделяемых на предоставление социальных услуг</t>
  </si>
  <si>
    <t>Наличие ресурсных центров, оказывающих помощь некоммерческим организациям</t>
  </si>
  <si>
    <t>VI.10</t>
  </si>
  <si>
    <t>VI.11</t>
  </si>
  <si>
    <t>Количество проведенных мероприятий, направленных на снижение суицидов</t>
  </si>
  <si>
    <t xml:space="preserve">Доля преступлений, совершенных несовершеннолетними и в отношении несовершеннолетних, в общем количестве преступлений, совершенных на территории муниципального образования </t>
  </si>
  <si>
    <t>Доля суицидальных попыток несовершеннолетних, в общем количестве детского населения  (до 18 лет), проживающего на территории муниципального образования</t>
  </si>
  <si>
    <t>Количество завершенных суицидов несовершеннолетних на территории муниципального образования</t>
  </si>
  <si>
    <t>Наличие муниципальных программ, направленных на поддержку социально ориентированных некоммерческих организаций, расположенных на территории муниципального образования</t>
  </si>
  <si>
    <t xml:space="preserve">               (расшифровка подписи)  </t>
  </si>
  <si>
    <t>2014 год</t>
  </si>
  <si>
    <t>2015 год</t>
  </si>
  <si>
    <t>2016 год</t>
  </si>
  <si>
    <t>2017 год</t>
  </si>
  <si>
    <t>2018 год</t>
  </si>
  <si>
    <t>2019 год</t>
  </si>
  <si>
    <t>нет</t>
  </si>
  <si>
    <t>да</t>
  </si>
  <si>
    <t> 3</t>
  </si>
  <si>
    <t> 0,19</t>
  </si>
  <si>
    <t> нет</t>
  </si>
  <si>
    <t>нет </t>
  </si>
  <si>
    <t>0 </t>
  </si>
  <si>
    <t>- </t>
  </si>
  <si>
    <t> 0</t>
  </si>
  <si>
    <t>4 </t>
  </si>
  <si>
    <t> 5</t>
  </si>
  <si>
    <t>Разработано ПСД на физкультурно-оздоровительный комплекс п. Белореченский, ДК п. Железнодорожный, 10-кв. дом с. Новожилкино</t>
  </si>
  <si>
    <t>Розничный товарооборот</t>
  </si>
  <si>
    <t>Среднегодовая численность</t>
  </si>
  <si>
    <t>нач</t>
  </si>
  <si>
    <t>кон</t>
  </si>
  <si>
    <t>среднегод</t>
  </si>
  <si>
    <t xml:space="preserve"> -</t>
  </si>
  <si>
    <t xml:space="preserve">да </t>
  </si>
  <si>
    <t>-</t>
  </si>
  <si>
    <t> 113,15</t>
  </si>
  <si>
    <t> 102,48</t>
  </si>
  <si>
    <t> 102,22</t>
  </si>
  <si>
    <t> 104,26</t>
  </si>
  <si>
    <t>88,91 </t>
  </si>
  <si>
    <t> -</t>
  </si>
  <si>
    <t>Проводятся комиссии по повышению доходного потенциала, направляются письма руководителям предприятий, имеющих задолженность по НДФЛ.</t>
  </si>
  <si>
    <t> 100,03</t>
  </si>
  <si>
    <t> 96,88</t>
  </si>
  <si>
    <t> 100,65</t>
  </si>
  <si>
    <t> 102,87</t>
  </si>
  <si>
    <t> 6614,56</t>
  </si>
  <si>
    <t> 107,69</t>
  </si>
  <si>
    <t>Проводятся комиссии по повышению доходного потенциала, оказывается помощь в оплате налога людям пожилого возраста.</t>
  </si>
  <si>
    <t> 91,55</t>
  </si>
  <si>
    <t> 6370,23</t>
  </si>
  <si>
    <t> 131,87</t>
  </si>
  <si>
    <t> 97,98</t>
  </si>
  <si>
    <t> 110,68</t>
  </si>
  <si>
    <t> 108,55</t>
  </si>
  <si>
    <t>Проводятся комиссии по повышению доходного потенциала, вызываются физические и юридические лица, допустившие недоимку.</t>
  </si>
  <si>
    <t> да </t>
  </si>
  <si>
    <t>  да</t>
  </si>
  <si>
    <t>Территориальное трехстороннее соглашение по регулированию социально-трудовых отношений в УРМО;
Территориальное отраслевое соглашение по учреждениям образования Усольского района</t>
  </si>
  <si>
    <t xml:space="preserve">Постановление «О создании рабочей группы по организации приема, размещения и трудоустройства прибывающих граждан из Украины на территории Усольского района» от 29.08.2014г. № 1185 (отменено постановлением администрации от 10.11.2016г. №306).
С 2015 года работа в данном направлении продолжена в рамках межведомственной комиссии по оказанию содействия добровольному переселению в УРМО соотечественников, проживающих за рубежом (утв. постановлением администрации от 11.10.2013г. №1798). Участникам Государственной программы по оказанию содействия добровольному переселению в РФ соотечественников, проживающих за рубежом администрация МР УРМО осуществляет согласование заявленных вакансий для возможности рудоустройства и предлагает найм жилья на территории вселения.  </t>
  </si>
  <si>
    <t>296 </t>
  </si>
  <si>
    <t> да</t>
  </si>
  <si>
    <t>да </t>
  </si>
  <si>
    <t> 298</t>
  </si>
  <si>
    <t>300 </t>
  </si>
  <si>
    <t> 300</t>
  </si>
  <si>
    <t>Фактические показатели в сравнении с 2015г. увеличены  в рамках реализации муниципальной программы "Профилактика безнадзорности и правонарушений несовершеннолетних"; взаимодействие с органами местного самоуправления поселений, ОГКУ "Центр занятости населения г. Усолье-Сибирское"</t>
  </si>
  <si>
    <t>Методическая поддержка, информационная поддержка</t>
  </si>
  <si>
    <t>введен с отчета за 2016 год</t>
  </si>
  <si>
    <t xml:space="preserve">Белореченское муниципальное образование </t>
  </si>
  <si>
    <t xml:space="preserve">Большееланское муниципальное образование </t>
  </si>
  <si>
    <t xml:space="preserve">Железнодорожное муниципальное образование </t>
  </si>
  <si>
    <t xml:space="preserve">Мальтинское муниципальное образование </t>
  </si>
  <si>
    <t xml:space="preserve">Мишелевское муниципальное образование </t>
  </si>
  <si>
    <t xml:space="preserve">Новожилкинское муниципальное образование </t>
  </si>
  <si>
    <t xml:space="preserve">Новомальтинское муниципальное образование </t>
  </si>
  <si>
    <t xml:space="preserve">Раздольинское муниципальное образование </t>
  </si>
  <si>
    <t xml:space="preserve">Сосновское муниципальное образование </t>
  </si>
  <si>
    <t xml:space="preserve">Тайтурское муниципальное образование </t>
  </si>
  <si>
    <t xml:space="preserve">Тальянское  муниципальное образование </t>
  </si>
  <si>
    <t xml:space="preserve">Тельминское  муниципальное образование </t>
  </si>
  <si>
    <t>Количество граждан, обеспеченных земельными участками, выделяемых льготным категориям граждан</t>
  </si>
  <si>
    <t>Общее количество граждан, состоящих в очереди на получение земельных участков</t>
  </si>
  <si>
    <t xml:space="preserve">Среднинское муниципальное образование </t>
  </si>
  <si>
    <t>Подпрограмма "Защита окружающей среды в Усольском районном муниципальном образовании" муниципальной программы"Развитие жилищно-коммунального хозяйства в Усольском районном муниципальном образовании"</t>
  </si>
  <si>
    <t>Администрацией  муниципального района Усольского районного муниципального образования совместно с ОГКУ "Управление социальной защиты населения по городу Усолье-Сибирское и Усольскому району" реализуется следующий комплекс мероприятий:
- Формирование единого информационного поля о семьях и детях, нуждающихся в особой заботе государства.
- Профилактика семейного неблагополучия на ранней стадии.
- Профилактика отказов матерей от новорожденных детей.
- Развитие семейных форм устройства детей-сирот и детей, оставшихся без попечения родителей.
- Привлечение общественности к проблеме социального сиротства.
- Поддержка, признание и почитание успешной семьи.</t>
  </si>
  <si>
    <r>
      <t xml:space="preserve">            </t>
    </r>
    <r>
      <rPr>
        <u/>
        <sz val="16"/>
        <rFont val="Arial"/>
        <family val="2"/>
        <charset val="204"/>
      </rPr>
      <t>(В.И. Матюха)</t>
    </r>
  </si>
  <si>
    <t>Согласовано:</t>
  </si>
  <si>
    <t>Первый заместитель мэра по социально-экономическми вопросам</t>
  </si>
  <si>
    <t>И.М. Дубенкова</t>
  </si>
  <si>
    <t xml:space="preserve">Зам.начальника управления экономического развития и прогнозирования </t>
  </si>
  <si>
    <t>Л.Г. Козельская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</si>
</sst>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name val="Arial"/>
      <family val="2"/>
      <charset val="204"/>
    </font>
    <font>
      <u/>
      <sz val="1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79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3" borderId="1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4" borderId="1" xfId="1" applyFont="1" applyFill="1" applyBorder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3" borderId="1" xfId="2" applyNumberFormat="1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14" fillId="0" borderId="1" xfId="1" applyFont="1" applyFill="1" applyBorder="1" applyAlignment="1">
      <alignment vertical="top" wrapText="1"/>
    </xf>
    <xf numFmtId="0" fontId="14" fillId="0" borderId="1" xfId="1" applyFont="1" applyBorder="1" applyAlignment="1">
      <alignment horizontal="center" vertical="top" wrapText="1"/>
    </xf>
    <xf numFmtId="4" fontId="14" fillId="0" borderId="1" xfId="1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3" fontId="14" fillId="0" borderId="1" xfId="1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4" fillId="0" borderId="1" xfId="1" applyFont="1" applyFill="1" applyBorder="1" applyAlignment="1">
      <alignment horizontal="center" vertical="top" wrapText="1"/>
    </xf>
    <xf numFmtId="164" fontId="14" fillId="0" borderId="1" xfId="1" applyNumberFormat="1" applyFont="1" applyBorder="1" applyAlignment="1">
      <alignment horizontal="center" vertical="top" wrapText="1"/>
    </xf>
    <xf numFmtId="0" fontId="15" fillId="0" borderId="1" xfId="1" applyFont="1" applyFill="1" applyBorder="1" applyAlignment="1">
      <alignment vertical="top" wrapText="1"/>
    </xf>
    <xf numFmtId="4" fontId="14" fillId="0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4" fontId="14" fillId="7" borderId="1" xfId="1" applyNumberFormat="1" applyFont="1" applyFill="1" applyBorder="1" applyAlignment="1">
      <alignment horizontal="center" vertical="top" wrapText="1"/>
    </xf>
    <xf numFmtId="2" fontId="14" fillId="0" borderId="1" xfId="1" applyNumberFormat="1" applyFont="1" applyBorder="1" applyAlignment="1">
      <alignment horizontal="center" vertical="top" wrapText="1"/>
    </xf>
    <xf numFmtId="0" fontId="14" fillId="7" borderId="1" xfId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7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4" fillId="5" borderId="1" xfId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top" wrapText="1"/>
    </xf>
    <xf numFmtId="0" fontId="14" fillId="5" borderId="8" xfId="1" applyFont="1" applyFill="1" applyBorder="1" applyAlignment="1">
      <alignment horizontal="center" vertical="top" wrapText="1"/>
    </xf>
    <xf numFmtId="0" fontId="14" fillId="5" borderId="9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14" fillId="6" borderId="1" xfId="1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abSelected="1" view="pageBreakPreview" topLeftCell="A49" zoomScale="70" zoomScaleNormal="100" zoomScaleSheetLayoutView="70" workbookViewId="0">
      <selection activeCell="H61" sqref="H61"/>
    </sheetView>
  </sheetViews>
  <sheetFormatPr defaultColWidth="8.85546875" defaultRowHeight="15" x14ac:dyDescent="0.25"/>
  <cols>
    <col min="1" max="1" width="7.140625" style="8" customWidth="1"/>
    <col min="2" max="2" width="52.5703125" style="7" customWidth="1"/>
    <col min="3" max="3" width="15.140625" style="8" customWidth="1"/>
    <col min="4" max="4" width="19" style="8" customWidth="1"/>
    <col min="5" max="5" width="17" style="8" customWidth="1"/>
    <col min="6" max="6" width="19.85546875" style="8" customWidth="1"/>
    <col min="7" max="7" width="17" style="8" customWidth="1"/>
    <col min="8" max="8" width="15" style="8" customWidth="1"/>
    <col min="9" max="9" width="18.42578125" style="8" customWidth="1"/>
    <col min="10" max="10" width="78.28515625" style="6" customWidth="1"/>
    <col min="11" max="16384" width="8.85546875" style="6"/>
  </cols>
  <sheetData>
    <row r="1" spans="1:11" x14ac:dyDescent="0.25">
      <c r="F1" s="9"/>
      <c r="G1" s="9"/>
      <c r="H1" s="9"/>
      <c r="I1" s="9"/>
      <c r="J1" s="10"/>
    </row>
    <row r="2" spans="1:11" ht="45" customHeight="1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ht="18" x14ac:dyDescent="0.25">
      <c r="A3" s="67" t="s">
        <v>12</v>
      </c>
      <c r="B3" s="68" t="s">
        <v>58</v>
      </c>
      <c r="C3" s="67" t="s">
        <v>13</v>
      </c>
      <c r="D3" s="68" t="s">
        <v>14</v>
      </c>
      <c r="E3" s="68"/>
      <c r="F3" s="68"/>
      <c r="G3" s="68"/>
      <c r="H3" s="68"/>
      <c r="I3" s="68"/>
      <c r="J3" s="69" t="s">
        <v>15</v>
      </c>
    </row>
    <row r="4" spans="1:11" s="11" customFormat="1" ht="18" x14ac:dyDescent="0.25">
      <c r="A4" s="67"/>
      <c r="B4" s="68"/>
      <c r="C4" s="67"/>
      <c r="D4" s="50" t="s">
        <v>169</v>
      </c>
      <c r="E4" s="50" t="s">
        <v>170</v>
      </c>
      <c r="F4" s="50" t="s">
        <v>171</v>
      </c>
      <c r="G4" s="50" t="s">
        <v>172</v>
      </c>
      <c r="H4" s="50" t="s">
        <v>173</v>
      </c>
      <c r="I4" s="50" t="s">
        <v>174</v>
      </c>
      <c r="J4" s="69"/>
    </row>
    <row r="5" spans="1:11" s="11" customFormat="1" ht="18" x14ac:dyDescent="0.25">
      <c r="A5" s="61" t="s">
        <v>19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ht="90" x14ac:dyDescent="0.25">
      <c r="A6" s="39" t="s">
        <v>20</v>
      </c>
      <c r="B6" s="38" t="s">
        <v>123</v>
      </c>
      <c r="C6" s="39" t="s">
        <v>5</v>
      </c>
      <c r="D6" s="40" t="s">
        <v>175</v>
      </c>
      <c r="E6" s="40" t="s">
        <v>176</v>
      </c>
      <c r="F6" s="41" t="s">
        <v>179</v>
      </c>
      <c r="G6" s="41" t="s">
        <v>179</v>
      </c>
      <c r="H6" s="41" t="s">
        <v>180</v>
      </c>
      <c r="I6" s="41" t="s">
        <v>179</v>
      </c>
      <c r="J6" s="51"/>
    </row>
    <row r="7" spans="1:11" ht="54" x14ac:dyDescent="0.25">
      <c r="A7" s="39" t="s">
        <v>21</v>
      </c>
      <c r="B7" s="38" t="s">
        <v>34</v>
      </c>
      <c r="C7" s="39" t="s">
        <v>35</v>
      </c>
      <c r="D7" s="42">
        <v>0</v>
      </c>
      <c r="E7" s="40" t="s">
        <v>177</v>
      </c>
      <c r="F7" s="41" t="s">
        <v>181</v>
      </c>
      <c r="G7" s="41" t="s">
        <v>182</v>
      </c>
      <c r="H7" s="41" t="s">
        <v>183</v>
      </c>
      <c r="I7" s="41" t="s">
        <v>183</v>
      </c>
      <c r="J7" s="51"/>
    </row>
    <row r="8" spans="1:11" ht="54" x14ac:dyDescent="0.25">
      <c r="A8" s="39" t="s">
        <v>22</v>
      </c>
      <c r="B8" s="38" t="s">
        <v>36</v>
      </c>
      <c r="C8" s="39" t="s">
        <v>35</v>
      </c>
      <c r="D8" s="42">
        <v>0</v>
      </c>
      <c r="E8" s="42">
        <v>0</v>
      </c>
      <c r="F8" s="41" t="s">
        <v>184</v>
      </c>
      <c r="G8" s="41" t="s">
        <v>185</v>
      </c>
      <c r="H8" s="41" t="s">
        <v>183</v>
      </c>
      <c r="I8" s="41" t="s">
        <v>183</v>
      </c>
      <c r="J8" s="51" t="s">
        <v>186</v>
      </c>
    </row>
    <row r="9" spans="1:11" ht="162" x14ac:dyDescent="0.25">
      <c r="A9" s="39" t="s">
        <v>23</v>
      </c>
      <c r="B9" s="38" t="s">
        <v>80</v>
      </c>
      <c r="C9" s="39" t="s">
        <v>45</v>
      </c>
      <c r="D9" s="40">
        <v>0.1</v>
      </c>
      <c r="E9" s="40" t="s">
        <v>178</v>
      </c>
      <c r="F9" s="43">
        <v>0.2</v>
      </c>
      <c r="G9" s="43">
        <v>0.1</v>
      </c>
      <c r="H9" s="43">
        <v>0.2</v>
      </c>
      <c r="I9" s="43">
        <v>0.2</v>
      </c>
      <c r="J9" s="51"/>
    </row>
    <row r="10" spans="1:11" ht="36" x14ac:dyDescent="0.25">
      <c r="A10" s="39" t="s">
        <v>139</v>
      </c>
      <c r="B10" s="38" t="s">
        <v>140</v>
      </c>
      <c r="C10" s="39" t="s">
        <v>7</v>
      </c>
      <c r="D10" s="40">
        <v>61.531999999999996</v>
      </c>
      <c r="E10" s="40">
        <v>62.265999999999998</v>
      </c>
      <c r="F10" s="40">
        <v>63.82</v>
      </c>
      <c r="G10" s="40">
        <v>71.1446615354253</v>
      </c>
      <c r="H10" s="40">
        <v>74.48099271223164</v>
      </c>
      <c r="I10" s="53">
        <v>77.383526636524479</v>
      </c>
      <c r="J10" s="51"/>
    </row>
    <row r="11" spans="1:11" ht="72" x14ac:dyDescent="0.25">
      <c r="A11" s="39" t="s">
        <v>148</v>
      </c>
      <c r="B11" s="38" t="s">
        <v>149</v>
      </c>
      <c r="C11" s="39" t="s">
        <v>45</v>
      </c>
      <c r="D11" s="40" t="s">
        <v>192</v>
      </c>
      <c r="E11" s="40" t="s">
        <v>228</v>
      </c>
      <c r="F11" s="40">
        <v>51.11</v>
      </c>
      <c r="G11" s="40">
        <v>51.11</v>
      </c>
      <c r="H11" s="40">
        <v>51.11</v>
      </c>
      <c r="I11" s="40">
        <v>51.11</v>
      </c>
      <c r="J11" s="12"/>
      <c r="K11" s="6" t="s">
        <v>150</v>
      </c>
    </row>
    <row r="12" spans="1:11" ht="18" x14ac:dyDescent="0.25">
      <c r="A12" s="61" t="s">
        <v>61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1" ht="54" x14ac:dyDescent="0.25">
      <c r="A13" s="39" t="s">
        <v>24</v>
      </c>
      <c r="B13" s="38" t="s">
        <v>18</v>
      </c>
      <c r="C13" s="39" t="s">
        <v>5</v>
      </c>
      <c r="D13" s="40" t="s">
        <v>193</v>
      </c>
      <c r="E13" s="40" t="s">
        <v>176</v>
      </c>
      <c r="F13" s="40" t="s">
        <v>176</v>
      </c>
      <c r="G13" s="40" t="s">
        <v>176</v>
      </c>
      <c r="H13" s="40" t="s">
        <v>194</v>
      </c>
      <c r="I13" s="40" t="s">
        <v>194</v>
      </c>
      <c r="J13" s="66" t="s">
        <v>201</v>
      </c>
    </row>
    <row r="14" spans="1:11" ht="36" x14ac:dyDescent="0.25">
      <c r="A14" s="39" t="s">
        <v>59</v>
      </c>
      <c r="B14" s="38" t="s">
        <v>42</v>
      </c>
      <c r="C14" s="39" t="s">
        <v>7</v>
      </c>
      <c r="D14" s="40">
        <v>276123.8</v>
      </c>
      <c r="E14" s="40">
        <v>279592</v>
      </c>
      <c r="F14" s="40">
        <v>316345</v>
      </c>
      <c r="G14" s="40">
        <v>324204</v>
      </c>
      <c r="H14" s="40">
        <v>331389</v>
      </c>
      <c r="I14" s="40">
        <v>345491</v>
      </c>
      <c r="J14" s="66"/>
    </row>
    <row r="15" spans="1:11" ht="36" x14ac:dyDescent="0.25">
      <c r="A15" s="39" t="s">
        <v>60</v>
      </c>
      <c r="B15" s="38" t="s">
        <v>47</v>
      </c>
      <c r="C15" s="39" t="s">
        <v>45</v>
      </c>
      <c r="D15" s="40">
        <v>90.67</v>
      </c>
      <c r="E15" s="40">
        <v>101.26</v>
      </c>
      <c r="F15" s="40" t="s">
        <v>195</v>
      </c>
      <c r="G15" s="40" t="s">
        <v>196</v>
      </c>
      <c r="H15" s="40" t="s">
        <v>197</v>
      </c>
      <c r="I15" s="40" t="s">
        <v>198</v>
      </c>
      <c r="J15" s="66"/>
    </row>
    <row r="16" spans="1:11" ht="36" x14ac:dyDescent="0.25">
      <c r="A16" s="39" t="s">
        <v>62</v>
      </c>
      <c r="B16" s="38" t="s">
        <v>50</v>
      </c>
      <c r="C16" s="39" t="s">
        <v>7</v>
      </c>
      <c r="D16" s="40">
        <v>1369.4</v>
      </c>
      <c r="E16" s="40" t="s">
        <v>192</v>
      </c>
      <c r="F16" s="40">
        <v>615.69000000000005</v>
      </c>
      <c r="G16" s="40" t="s">
        <v>194</v>
      </c>
      <c r="H16" s="40" t="s">
        <v>194</v>
      </c>
      <c r="I16" s="40" t="s">
        <v>194</v>
      </c>
      <c r="J16" s="66"/>
    </row>
    <row r="17" spans="1:15" ht="36" x14ac:dyDescent="0.25">
      <c r="A17" s="39" t="s">
        <v>63</v>
      </c>
      <c r="B17" s="38" t="s">
        <v>54</v>
      </c>
      <c r="C17" s="39" t="s">
        <v>45</v>
      </c>
      <c r="D17" s="40">
        <v>48.3</v>
      </c>
      <c r="E17" s="40" t="s">
        <v>192</v>
      </c>
      <c r="F17" s="40" t="s">
        <v>199</v>
      </c>
      <c r="G17" s="40" t="s">
        <v>200</v>
      </c>
      <c r="H17" s="40" t="s">
        <v>200</v>
      </c>
      <c r="I17" s="40" t="s">
        <v>194</v>
      </c>
      <c r="J17" s="66"/>
    </row>
    <row r="18" spans="1:15" ht="36" x14ac:dyDescent="0.25">
      <c r="A18" s="39" t="s">
        <v>71</v>
      </c>
      <c r="B18" s="38" t="s">
        <v>10</v>
      </c>
      <c r="C18" s="39" t="s">
        <v>5</v>
      </c>
      <c r="D18" s="40" t="s">
        <v>176</v>
      </c>
      <c r="E18" s="40" t="s">
        <v>176</v>
      </c>
      <c r="F18" s="40" t="s">
        <v>176</v>
      </c>
      <c r="G18" s="40" t="s">
        <v>176</v>
      </c>
      <c r="H18" s="40" t="s">
        <v>194</v>
      </c>
      <c r="I18" s="40" t="s">
        <v>194</v>
      </c>
      <c r="J18" s="66" t="s">
        <v>208</v>
      </c>
    </row>
    <row r="19" spans="1:15" ht="36" x14ac:dyDescent="0.25">
      <c r="A19" s="39" t="s">
        <v>72</v>
      </c>
      <c r="B19" s="38" t="s">
        <v>40</v>
      </c>
      <c r="C19" s="39" t="s">
        <v>7</v>
      </c>
      <c r="D19" s="40">
        <v>15500.98</v>
      </c>
      <c r="E19" s="40">
        <v>15597</v>
      </c>
      <c r="F19" s="40">
        <v>15602</v>
      </c>
      <c r="G19" s="40">
        <v>15115</v>
      </c>
      <c r="H19" s="40">
        <v>15214</v>
      </c>
      <c r="I19" s="40">
        <v>15650</v>
      </c>
      <c r="J19" s="66"/>
    </row>
    <row r="20" spans="1:15" ht="36" x14ac:dyDescent="0.25">
      <c r="A20" s="39" t="s">
        <v>73</v>
      </c>
      <c r="B20" s="38" t="s">
        <v>44</v>
      </c>
      <c r="C20" s="39" t="s">
        <v>45</v>
      </c>
      <c r="D20" s="40">
        <v>112.15</v>
      </c>
      <c r="E20" s="40">
        <v>100.62</v>
      </c>
      <c r="F20" s="40" t="s">
        <v>202</v>
      </c>
      <c r="G20" s="40" t="s">
        <v>203</v>
      </c>
      <c r="H20" s="40" t="s">
        <v>204</v>
      </c>
      <c r="I20" s="40" t="s">
        <v>205</v>
      </c>
      <c r="J20" s="66"/>
    </row>
    <row r="21" spans="1:15" ht="36" x14ac:dyDescent="0.25">
      <c r="A21" s="39" t="s">
        <v>74</v>
      </c>
      <c r="B21" s="38" t="s">
        <v>48</v>
      </c>
      <c r="C21" s="39" t="s">
        <v>7</v>
      </c>
      <c r="D21" s="40">
        <v>3905.6</v>
      </c>
      <c r="E21" s="40" t="s">
        <v>192</v>
      </c>
      <c r="F21" s="40" t="s">
        <v>206</v>
      </c>
      <c r="G21" s="40" t="s">
        <v>200</v>
      </c>
      <c r="H21" s="40" t="s">
        <v>200</v>
      </c>
      <c r="I21" s="40" t="s">
        <v>194</v>
      </c>
      <c r="J21" s="66"/>
    </row>
    <row r="22" spans="1:15" ht="36" x14ac:dyDescent="0.25">
      <c r="A22" s="39" t="s">
        <v>75</v>
      </c>
      <c r="B22" s="38" t="s">
        <v>52</v>
      </c>
      <c r="C22" s="39" t="s">
        <v>45</v>
      </c>
      <c r="D22" s="40">
        <v>131.1</v>
      </c>
      <c r="E22" s="40" t="s">
        <v>192</v>
      </c>
      <c r="F22" s="40" t="s">
        <v>207</v>
      </c>
      <c r="G22" s="40" t="s">
        <v>182</v>
      </c>
      <c r="H22" s="40" t="s">
        <v>200</v>
      </c>
      <c r="I22" s="40" t="s">
        <v>194</v>
      </c>
      <c r="J22" s="66"/>
    </row>
    <row r="23" spans="1:15" ht="36" x14ac:dyDescent="0.25">
      <c r="A23" s="39" t="s">
        <v>64</v>
      </c>
      <c r="B23" s="38" t="s">
        <v>11</v>
      </c>
      <c r="C23" s="39" t="s">
        <v>5</v>
      </c>
      <c r="D23" s="40" t="s">
        <v>176</v>
      </c>
      <c r="E23" s="40" t="s">
        <v>176</v>
      </c>
      <c r="F23" s="40" t="s">
        <v>176</v>
      </c>
      <c r="G23" s="40" t="s">
        <v>176</v>
      </c>
      <c r="H23" s="40" t="s">
        <v>194</v>
      </c>
      <c r="I23" s="40" t="s">
        <v>194</v>
      </c>
      <c r="J23" s="66" t="s">
        <v>208</v>
      </c>
      <c r="L23" s="13"/>
      <c r="N23" s="14"/>
      <c r="O23" s="14"/>
    </row>
    <row r="24" spans="1:15" ht="36" x14ac:dyDescent="0.25">
      <c r="A24" s="39" t="s">
        <v>65</v>
      </c>
      <c r="B24" s="38" t="s">
        <v>43</v>
      </c>
      <c r="C24" s="39" t="s">
        <v>7</v>
      </c>
      <c r="D24" s="40">
        <v>2704.1</v>
      </c>
      <c r="E24" s="40">
        <v>3064</v>
      </c>
      <c r="F24" s="40">
        <v>3643</v>
      </c>
      <c r="G24" s="40">
        <v>3335</v>
      </c>
      <c r="H24" s="40">
        <v>3420</v>
      </c>
      <c r="I24" s="40">
        <v>3683</v>
      </c>
      <c r="J24" s="66"/>
    </row>
    <row r="25" spans="1:15" ht="54" x14ac:dyDescent="0.25">
      <c r="A25" s="39" t="s">
        <v>66</v>
      </c>
      <c r="B25" s="38" t="s">
        <v>56</v>
      </c>
      <c r="C25" s="39" t="s">
        <v>45</v>
      </c>
      <c r="D25" s="40">
        <v>80.400000000000006</v>
      </c>
      <c r="E25" s="40">
        <v>113.29</v>
      </c>
      <c r="F25" s="40">
        <v>118.9</v>
      </c>
      <c r="G25" s="40" t="s">
        <v>209</v>
      </c>
      <c r="H25" s="40">
        <v>102.5</v>
      </c>
      <c r="I25" s="40">
        <v>107.69</v>
      </c>
      <c r="J25" s="66"/>
    </row>
    <row r="26" spans="1:15" ht="36" x14ac:dyDescent="0.25">
      <c r="A26" s="39" t="s">
        <v>67</v>
      </c>
      <c r="B26" s="38" t="s">
        <v>51</v>
      </c>
      <c r="C26" s="39" t="s">
        <v>7</v>
      </c>
      <c r="D26" s="40">
        <v>2444.9</v>
      </c>
      <c r="E26" s="40" t="s">
        <v>192</v>
      </c>
      <c r="F26" s="40" t="s">
        <v>210</v>
      </c>
      <c r="G26" s="40" t="s">
        <v>200</v>
      </c>
      <c r="H26" s="40" t="s">
        <v>194</v>
      </c>
      <c r="I26" s="40" t="s">
        <v>194</v>
      </c>
      <c r="J26" s="66"/>
    </row>
    <row r="27" spans="1:15" ht="54" x14ac:dyDescent="0.25">
      <c r="A27" s="39" t="s">
        <v>68</v>
      </c>
      <c r="B27" s="38" t="s">
        <v>55</v>
      </c>
      <c r="C27" s="39" t="s">
        <v>45</v>
      </c>
      <c r="D27" s="40">
        <v>89.7</v>
      </c>
      <c r="E27" s="40" t="s">
        <v>192</v>
      </c>
      <c r="F27" s="40" t="s">
        <v>211</v>
      </c>
      <c r="G27" s="40" t="s">
        <v>200</v>
      </c>
      <c r="H27" s="40" t="s">
        <v>182</v>
      </c>
      <c r="I27" s="40" t="s">
        <v>194</v>
      </c>
      <c r="J27" s="66"/>
    </row>
    <row r="28" spans="1:15" ht="54" x14ac:dyDescent="0.25">
      <c r="A28" s="39" t="s">
        <v>69</v>
      </c>
      <c r="B28" s="38" t="s">
        <v>17</v>
      </c>
      <c r="C28" s="39" t="s">
        <v>5</v>
      </c>
      <c r="D28" s="40" t="s">
        <v>176</v>
      </c>
      <c r="E28" s="40"/>
      <c r="F28" s="40" t="s">
        <v>176</v>
      </c>
      <c r="G28" s="40" t="s">
        <v>176</v>
      </c>
      <c r="H28" s="40" t="s">
        <v>194</v>
      </c>
      <c r="I28" s="40" t="s">
        <v>194</v>
      </c>
      <c r="J28" s="66" t="s">
        <v>215</v>
      </c>
    </row>
    <row r="29" spans="1:15" ht="36" x14ac:dyDescent="0.25">
      <c r="A29" s="39" t="s">
        <v>70</v>
      </c>
      <c r="B29" s="38" t="s">
        <v>41</v>
      </c>
      <c r="C29" s="39" t="s">
        <v>7</v>
      </c>
      <c r="D29" s="40">
        <v>8326.1</v>
      </c>
      <c r="E29" s="40">
        <v>8662</v>
      </c>
      <c r="F29" s="40">
        <v>8487</v>
      </c>
      <c r="G29" s="40">
        <v>9393</v>
      </c>
      <c r="H29" s="40">
        <v>10196</v>
      </c>
      <c r="I29" s="40">
        <v>10617</v>
      </c>
      <c r="J29" s="66"/>
    </row>
    <row r="30" spans="1:15" ht="36" x14ac:dyDescent="0.25">
      <c r="A30" s="39" t="s">
        <v>76</v>
      </c>
      <c r="B30" s="38" t="s">
        <v>46</v>
      </c>
      <c r="C30" s="39" t="s">
        <v>45</v>
      </c>
      <c r="D30" s="40">
        <v>110.9</v>
      </c>
      <c r="E30" s="40">
        <v>104.03</v>
      </c>
      <c r="F30" s="40" t="s">
        <v>212</v>
      </c>
      <c r="G30" s="40" t="s">
        <v>213</v>
      </c>
      <c r="H30" s="40" t="s">
        <v>214</v>
      </c>
      <c r="I30" s="40">
        <v>104.13</v>
      </c>
      <c r="J30" s="66"/>
    </row>
    <row r="31" spans="1:15" ht="36" x14ac:dyDescent="0.25">
      <c r="A31" s="39" t="s">
        <v>77</v>
      </c>
      <c r="B31" s="38" t="s">
        <v>49</v>
      </c>
      <c r="C31" s="39" t="s">
        <v>7</v>
      </c>
      <c r="D31" s="40">
        <v>1041.2</v>
      </c>
      <c r="E31" s="40" t="s">
        <v>192</v>
      </c>
      <c r="F31" s="40">
        <v>1102.5</v>
      </c>
      <c r="G31" s="40" t="s">
        <v>200</v>
      </c>
      <c r="H31" s="40" t="s">
        <v>182</v>
      </c>
      <c r="I31" s="40" t="s">
        <v>194</v>
      </c>
      <c r="J31" s="66"/>
    </row>
    <row r="32" spans="1:15" ht="36" x14ac:dyDescent="0.25">
      <c r="A32" s="39" t="s">
        <v>78</v>
      </c>
      <c r="B32" s="38" t="s">
        <v>53</v>
      </c>
      <c r="C32" s="39" t="s">
        <v>45</v>
      </c>
      <c r="D32" s="40">
        <v>112</v>
      </c>
      <c r="E32" s="40" t="s">
        <v>192</v>
      </c>
      <c r="F32" s="40">
        <v>158.30000000000001</v>
      </c>
      <c r="G32" s="40" t="s">
        <v>200</v>
      </c>
      <c r="H32" s="40" t="s">
        <v>182</v>
      </c>
      <c r="I32" s="40" t="s">
        <v>194</v>
      </c>
      <c r="J32" s="66"/>
    </row>
    <row r="33" spans="1:11" ht="18" x14ac:dyDescent="0.25">
      <c r="A33" s="39" t="s">
        <v>79</v>
      </c>
      <c r="B33" s="38" t="s">
        <v>81</v>
      </c>
      <c r="C33" s="39" t="s">
        <v>82</v>
      </c>
      <c r="D33" s="40">
        <v>578</v>
      </c>
      <c r="E33" s="40">
        <v>587</v>
      </c>
      <c r="F33" s="40" t="s">
        <v>200</v>
      </c>
      <c r="G33" s="40" t="s">
        <v>182</v>
      </c>
      <c r="H33" s="40" t="s">
        <v>200</v>
      </c>
      <c r="I33" s="40" t="s">
        <v>194</v>
      </c>
      <c r="J33" s="66"/>
      <c r="K33" s="15"/>
    </row>
    <row r="34" spans="1:11" s="11" customFormat="1" ht="18" x14ac:dyDescent="0.25">
      <c r="A34" s="61" t="s">
        <v>116</v>
      </c>
      <c r="B34" s="61"/>
      <c r="C34" s="61"/>
      <c r="D34" s="61"/>
      <c r="E34" s="61"/>
      <c r="F34" s="61"/>
      <c r="G34" s="61"/>
      <c r="H34" s="61"/>
      <c r="I34" s="61"/>
      <c r="J34" s="61"/>
    </row>
    <row r="35" spans="1:11" ht="198" x14ac:dyDescent="0.25">
      <c r="A35" s="44" t="s">
        <v>25</v>
      </c>
      <c r="B35" s="38" t="s">
        <v>121</v>
      </c>
      <c r="C35" s="44" t="s">
        <v>5</v>
      </c>
      <c r="D35" s="40" t="s">
        <v>176</v>
      </c>
      <c r="E35" s="40" t="s">
        <v>176</v>
      </c>
      <c r="F35" s="40" t="s">
        <v>176</v>
      </c>
      <c r="G35" s="40" t="s">
        <v>176</v>
      </c>
      <c r="H35" s="40" t="s">
        <v>176</v>
      </c>
      <c r="I35" s="40" t="s">
        <v>176</v>
      </c>
      <c r="J35" s="4"/>
    </row>
    <row r="36" spans="1:11" s="16" customFormat="1" ht="54" x14ac:dyDescent="0.25">
      <c r="A36" s="44" t="s">
        <v>26</v>
      </c>
      <c r="B36" s="38" t="s">
        <v>122</v>
      </c>
      <c r="C36" s="39" t="s">
        <v>5</v>
      </c>
      <c r="D36" s="40" t="s">
        <v>176</v>
      </c>
      <c r="E36" s="40" t="s">
        <v>176</v>
      </c>
      <c r="F36" s="40" t="s">
        <v>176</v>
      </c>
      <c r="G36" s="40" t="s">
        <v>176</v>
      </c>
      <c r="H36" s="40" t="s">
        <v>176</v>
      </c>
      <c r="I36" s="40" t="s">
        <v>176</v>
      </c>
      <c r="J36" s="4"/>
    </row>
    <row r="37" spans="1:11" s="16" customFormat="1" ht="161.25" customHeight="1" x14ac:dyDescent="0.25">
      <c r="A37" s="44" t="s">
        <v>117</v>
      </c>
      <c r="B37" s="38" t="s">
        <v>120</v>
      </c>
      <c r="C37" s="39" t="s">
        <v>5</v>
      </c>
      <c r="D37" s="40" t="s">
        <v>176</v>
      </c>
      <c r="E37" s="40" t="s">
        <v>176</v>
      </c>
      <c r="F37" s="40" t="s">
        <v>216</v>
      </c>
      <c r="G37" s="40" t="s">
        <v>216</v>
      </c>
      <c r="H37" s="40" t="s">
        <v>216</v>
      </c>
      <c r="I37" s="40" t="s">
        <v>217</v>
      </c>
      <c r="J37" s="4"/>
    </row>
    <row r="38" spans="1:11" s="16" customFormat="1" ht="126.75" customHeight="1" x14ac:dyDescent="0.25">
      <c r="A38" s="44" t="s">
        <v>118</v>
      </c>
      <c r="B38" s="38" t="s">
        <v>119</v>
      </c>
      <c r="C38" s="39" t="s">
        <v>5</v>
      </c>
      <c r="D38" s="40" t="s">
        <v>176</v>
      </c>
      <c r="E38" s="40" t="s">
        <v>176</v>
      </c>
      <c r="F38" s="40" t="s">
        <v>176</v>
      </c>
      <c r="G38" s="40" t="s">
        <v>176</v>
      </c>
      <c r="H38" s="40" t="s">
        <v>176</v>
      </c>
      <c r="I38" s="40" t="s">
        <v>176</v>
      </c>
      <c r="J38" s="4"/>
    </row>
    <row r="39" spans="1:11" ht="18" x14ac:dyDescent="0.25">
      <c r="A39" s="61" t="s">
        <v>104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1" ht="54.75" customHeight="1" x14ac:dyDescent="0.25">
      <c r="A40" s="39" t="s">
        <v>27</v>
      </c>
      <c r="B40" s="38" t="s">
        <v>8</v>
      </c>
      <c r="C40" s="39" t="s">
        <v>5</v>
      </c>
      <c r="D40" s="40" t="s">
        <v>176</v>
      </c>
      <c r="E40" s="40" t="s">
        <v>176</v>
      </c>
      <c r="F40" s="40" t="s">
        <v>176</v>
      </c>
      <c r="G40" s="40" t="s">
        <v>176</v>
      </c>
      <c r="H40" s="40" t="s">
        <v>176</v>
      </c>
      <c r="I40" s="40" t="s">
        <v>176</v>
      </c>
      <c r="J40" s="51"/>
    </row>
    <row r="41" spans="1:11" ht="90" x14ac:dyDescent="0.25">
      <c r="A41" s="39" t="s">
        <v>28</v>
      </c>
      <c r="B41" s="38" t="s">
        <v>38</v>
      </c>
      <c r="C41" s="39" t="s">
        <v>39</v>
      </c>
      <c r="D41" s="42">
        <v>2</v>
      </c>
      <c r="E41" s="42">
        <v>3</v>
      </c>
      <c r="F41" s="42">
        <v>2</v>
      </c>
      <c r="G41" s="42">
        <v>2</v>
      </c>
      <c r="H41" s="42">
        <v>2</v>
      </c>
      <c r="I41" s="42">
        <v>2</v>
      </c>
      <c r="J41" s="51" t="s">
        <v>218</v>
      </c>
    </row>
    <row r="42" spans="1:11" ht="54" x14ac:dyDescent="0.25">
      <c r="A42" s="39" t="s">
        <v>29</v>
      </c>
      <c r="B42" s="38" t="s">
        <v>9</v>
      </c>
      <c r="C42" s="39" t="s">
        <v>45</v>
      </c>
      <c r="D42" s="40">
        <v>62.2</v>
      </c>
      <c r="E42" s="40">
        <v>67.8</v>
      </c>
      <c r="F42" s="40">
        <v>74</v>
      </c>
      <c r="G42" s="40">
        <v>75.5</v>
      </c>
      <c r="H42" s="40">
        <v>77</v>
      </c>
      <c r="I42" s="40">
        <v>77</v>
      </c>
      <c r="J42" s="51"/>
    </row>
    <row r="43" spans="1:11" ht="36" x14ac:dyDescent="0.25">
      <c r="A43" s="39" t="s">
        <v>129</v>
      </c>
      <c r="B43" s="38" t="s">
        <v>130</v>
      </c>
      <c r="C43" s="39" t="s">
        <v>95</v>
      </c>
      <c r="D43" s="40" t="s">
        <v>192</v>
      </c>
      <c r="E43" s="42">
        <v>131</v>
      </c>
      <c r="F43" s="42">
        <v>302</v>
      </c>
      <c r="G43" s="42">
        <v>150</v>
      </c>
      <c r="H43" s="42">
        <v>100</v>
      </c>
      <c r="I43" s="42">
        <v>100</v>
      </c>
      <c r="J43" s="51"/>
    </row>
    <row r="44" spans="1:11" ht="54" x14ac:dyDescent="0.25">
      <c r="A44" s="39" t="s">
        <v>131</v>
      </c>
      <c r="B44" s="38" t="s">
        <v>133</v>
      </c>
      <c r="C44" s="39" t="s">
        <v>5</v>
      </c>
      <c r="D44" s="40" t="s">
        <v>176</v>
      </c>
      <c r="E44" s="40" t="s">
        <v>176</v>
      </c>
      <c r="F44" s="40" t="s">
        <v>176</v>
      </c>
      <c r="G44" s="40" t="s">
        <v>176</v>
      </c>
      <c r="H44" s="40" t="s">
        <v>193</v>
      </c>
      <c r="I44" s="40" t="s">
        <v>193</v>
      </c>
      <c r="J44" s="51"/>
    </row>
    <row r="45" spans="1:11" ht="195" x14ac:dyDescent="0.25">
      <c r="A45" s="39" t="s">
        <v>132</v>
      </c>
      <c r="B45" s="38" t="s">
        <v>134</v>
      </c>
      <c r="C45" s="39" t="s">
        <v>5</v>
      </c>
      <c r="D45" s="40" t="s">
        <v>176</v>
      </c>
      <c r="E45" s="40" t="s">
        <v>176</v>
      </c>
      <c r="F45" s="40" t="s">
        <v>176</v>
      </c>
      <c r="G45" s="40" t="s">
        <v>176</v>
      </c>
      <c r="H45" s="40" t="s">
        <v>176</v>
      </c>
      <c r="I45" s="40" t="s">
        <v>176</v>
      </c>
      <c r="J45" s="51" t="s">
        <v>219</v>
      </c>
    </row>
    <row r="46" spans="1:11" ht="18" x14ac:dyDescent="0.25">
      <c r="A46" s="61" t="s">
        <v>105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1" ht="36" x14ac:dyDescent="0.25">
      <c r="A47" s="39" t="s">
        <v>30</v>
      </c>
      <c r="B47" s="38" t="s">
        <v>16</v>
      </c>
      <c r="C47" s="39" t="s">
        <v>5</v>
      </c>
      <c r="D47" s="40" t="s">
        <v>176</v>
      </c>
      <c r="E47" s="40" t="s">
        <v>176</v>
      </c>
      <c r="F47" s="40" t="s">
        <v>221</v>
      </c>
      <c r="G47" s="40" t="s">
        <v>222</v>
      </c>
      <c r="H47" s="40" t="s">
        <v>221</v>
      </c>
      <c r="I47" s="40" t="s">
        <v>221</v>
      </c>
      <c r="J47" s="55"/>
    </row>
    <row r="48" spans="1:11" ht="75" x14ac:dyDescent="0.25">
      <c r="A48" s="39" t="s">
        <v>32</v>
      </c>
      <c r="B48" s="38" t="s">
        <v>37</v>
      </c>
      <c r="C48" s="39" t="s">
        <v>35</v>
      </c>
      <c r="D48" s="42">
        <v>330</v>
      </c>
      <c r="E48" s="40" t="s">
        <v>220</v>
      </c>
      <c r="F48" s="40" t="s">
        <v>223</v>
      </c>
      <c r="G48" s="40" t="s">
        <v>224</v>
      </c>
      <c r="H48" s="40" t="s">
        <v>225</v>
      </c>
      <c r="I48" s="40" t="s">
        <v>225</v>
      </c>
      <c r="J48" s="51" t="s">
        <v>226</v>
      </c>
    </row>
    <row r="49" spans="1:11" ht="72" x14ac:dyDescent="0.25">
      <c r="A49" s="39" t="s">
        <v>106</v>
      </c>
      <c r="B49" s="38" t="s">
        <v>6</v>
      </c>
      <c r="C49" s="39" t="s">
        <v>7</v>
      </c>
      <c r="D49" s="40">
        <v>643</v>
      </c>
      <c r="E49" s="45">
        <v>413</v>
      </c>
      <c r="F49" s="40">
        <v>378.5</v>
      </c>
      <c r="G49" s="40">
        <v>378.5</v>
      </c>
      <c r="H49" s="40">
        <v>378.5</v>
      </c>
      <c r="I49" s="40">
        <v>378.5</v>
      </c>
      <c r="J49" s="51"/>
    </row>
    <row r="50" spans="1:11" ht="18" x14ac:dyDescent="0.25">
      <c r="A50" s="63" t="s">
        <v>107</v>
      </c>
      <c r="B50" s="64"/>
      <c r="C50" s="64"/>
      <c r="D50" s="64"/>
      <c r="E50" s="64"/>
      <c r="F50" s="64"/>
      <c r="G50" s="64"/>
      <c r="H50" s="64"/>
      <c r="I50" s="64"/>
      <c r="J50" s="65"/>
    </row>
    <row r="51" spans="1:11" ht="72" x14ac:dyDescent="0.25">
      <c r="A51" s="39" t="s">
        <v>31</v>
      </c>
      <c r="B51" s="38" t="s">
        <v>125</v>
      </c>
      <c r="C51" s="39" t="s">
        <v>5</v>
      </c>
      <c r="D51" s="40" t="s">
        <v>176</v>
      </c>
      <c r="E51" s="40" t="s">
        <v>176</v>
      </c>
      <c r="F51" s="40" t="s">
        <v>176</v>
      </c>
      <c r="G51" s="40" t="s">
        <v>176</v>
      </c>
      <c r="H51" s="40" t="s">
        <v>176</v>
      </c>
      <c r="I51" s="40" t="s">
        <v>176</v>
      </c>
      <c r="J51" s="51" t="s">
        <v>227</v>
      </c>
    </row>
    <row r="52" spans="1:11" ht="60" customHeight="1" x14ac:dyDescent="0.25">
      <c r="A52" s="39" t="s">
        <v>90</v>
      </c>
      <c r="B52" s="38" t="s">
        <v>33</v>
      </c>
      <c r="C52" s="39" t="s">
        <v>7</v>
      </c>
      <c r="D52" s="40">
        <v>0</v>
      </c>
      <c r="E52" s="40">
        <v>0</v>
      </c>
      <c r="F52" s="40">
        <v>200</v>
      </c>
      <c r="G52" s="40">
        <v>200</v>
      </c>
      <c r="H52" s="40">
        <v>200</v>
      </c>
      <c r="I52" s="40">
        <v>200</v>
      </c>
      <c r="J52" s="51"/>
    </row>
    <row r="53" spans="1:11" ht="54" x14ac:dyDescent="0.25">
      <c r="A53" s="39" t="s">
        <v>136</v>
      </c>
      <c r="B53" s="38" t="s">
        <v>160</v>
      </c>
      <c r="C53" s="39" t="s">
        <v>5</v>
      </c>
      <c r="D53" s="40" t="s">
        <v>175</v>
      </c>
      <c r="E53" s="40" t="s">
        <v>175</v>
      </c>
      <c r="F53" s="40" t="s">
        <v>175</v>
      </c>
      <c r="G53" s="40" t="s">
        <v>175</v>
      </c>
      <c r="H53" s="40" t="s">
        <v>175</v>
      </c>
      <c r="I53" s="40" t="s">
        <v>175</v>
      </c>
      <c r="J53" s="12"/>
      <c r="K53" s="6" t="s">
        <v>150</v>
      </c>
    </row>
    <row r="54" spans="1:11" ht="93.75" customHeight="1" x14ac:dyDescent="0.25">
      <c r="A54" s="39" t="s">
        <v>151</v>
      </c>
      <c r="B54" s="38" t="s">
        <v>167</v>
      </c>
      <c r="C54" s="39" t="s">
        <v>5</v>
      </c>
      <c r="D54" s="40" t="s">
        <v>175</v>
      </c>
      <c r="E54" s="40" t="s">
        <v>175</v>
      </c>
      <c r="F54" s="40" t="s">
        <v>175</v>
      </c>
      <c r="G54" s="40" t="s">
        <v>175</v>
      </c>
      <c r="H54" s="40" t="s">
        <v>175</v>
      </c>
      <c r="I54" s="40" t="s">
        <v>175</v>
      </c>
      <c r="J54" s="51"/>
      <c r="K54" s="6" t="s">
        <v>150</v>
      </c>
    </row>
    <row r="55" spans="1:11" ht="126" x14ac:dyDescent="0.25">
      <c r="A55" s="39" t="s">
        <v>152</v>
      </c>
      <c r="B55" s="46" t="s">
        <v>159</v>
      </c>
      <c r="C55" s="44" t="s">
        <v>45</v>
      </c>
      <c r="D55" s="40">
        <v>0</v>
      </c>
      <c r="E55" s="40">
        <v>0</v>
      </c>
      <c r="F55" s="40">
        <v>0.02</v>
      </c>
      <c r="G55" s="40">
        <v>0.02</v>
      </c>
      <c r="H55" s="40">
        <v>0.02</v>
      </c>
      <c r="I55" s="40">
        <v>0.02</v>
      </c>
      <c r="J55" s="12"/>
      <c r="K55" s="6" t="s">
        <v>150</v>
      </c>
    </row>
    <row r="56" spans="1:11" ht="54" x14ac:dyDescent="0.25">
      <c r="A56" s="39" t="s">
        <v>153</v>
      </c>
      <c r="B56" s="38" t="s">
        <v>155</v>
      </c>
      <c r="C56" s="39" t="s">
        <v>5</v>
      </c>
      <c r="D56" s="40" t="s">
        <v>175</v>
      </c>
      <c r="E56" s="40" t="s">
        <v>175</v>
      </c>
      <c r="F56" s="40" t="s">
        <v>175</v>
      </c>
      <c r="G56" s="40" t="s">
        <v>175</v>
      </c>
      <c r="H56" s="40" t="s">
        <v>175</v>
      </c>
      <c r="I56" s="40" t="s">
        <v>175</v>
      </c>
      <c r="J56" s="51"/>
      <c r="K56" s="6" t="s">
        <v>150</v>
      </c>
    </row>
    <row r="57" spans="1:11" s="7" customFormat="1" ht="162" x14ac:dyDescent="0.25">
      <c r="A57" s="39" t="s">
        <v>154</v>
      </c>
      <c r="B57" s="38" t="s">
        <v>137</v>
      </c>
      <c r="C57" s="44" t="s">
        <v>45</v>
      </c>
      <c r="D57" s="40">
        <v>0</v>
      </c>
      <c r="E57" s="40">
        <v>0</v>
      </c>
      <c r="F57" s="40">
        <v>58.3</v>
      </c>
      <c r="G57" s="40">
        <v>63</v>
      </c>
      <c r="H57" s="40">
        <v>67</v>
      </c>
      <c r="I57" s="40">
        <v>70</v>
      </c>
      <c r="J57" s="12"/>
    </row>
    <row r="58" spans="1:11" s="7" customFormat="1" ht="108" x14ac:dyDescent="0.25">
      <c r="A58" s="39" t="s">
        <v>157</v>
      </c>
      <c r="B58" s="38" t="s">
        <v>164</v>
      </c>
      <c r="C58" s="39" t="s">
        <v>45</v>
      </c>
      <c r="D58" s="40">
        <v>7.7</v>
      </c>
      <c r="E58" s="40">
        <v>9.5</v>
      </c>
      <c r="F58" s="40">
        <v>5.5</v>
      </c>
      <c r="G58" s="40">
        <v>3.4</v>
      </c>
      <c r="H58" s="40">
        <v>0</v>
      </c>
      <c r="I58" s="40">
        <v>0</v>
      </c>
      <c r="J58" s="12"/>
      <c r="K58" s="6" t="s">
        <v>150</v>
      </c>
    </row>
    <row r="59" spans="1:11" s="7" customFormat="1" ht="90" x14ac:dyDescent="0.25">
      <c r="A59" s="39" t="s">
        <v>158</v>
      </c>
      <c r="B59" s="38" t="s">
        <v>165</v>
      </c>
      <c r="C59" s="39" t="s">
        <v>45</v>
      </c>
      <c r="D59" s="40">
        <v>0</v>
      </c>
      <c r="E59" s="40">
        <v>8.0000000000000002E-3</v>
      </c>
      <c r="F59" s="40">
        <v>4.7000000000000002E-3</v>
      </c>
      <c r="G59" s="40">
        <v>0</v>
      </c>
      <c r="H59" s="40">
        <v>0</v>
      </c>
      <c r="I59" s="40">
        <v>0</v>
      </c>
      <c r="J59" s="12"/>
      <c r="K59" s="6" t="s">
        <v>150</v>
      </c>
    </row>
    <row r="60" spans="1:11" s="7" customFormat="1" ht="54" x14ac:dyDescent="0.25">
      <c r="A60" s="39" t="s">
        <v>161</v>
      </c>
      <c r="B60" s="38" t="s">
        <v>166</v>
      </c>
      <c r="C60" s="39" t="s">
        <v>35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12"/>
      <c r="K60" s="6" t="s">
        <v>150</v>
      </c>
    </row>
    <row r="61" spans="1:11" s="7" customFormat="1" ht="363.75" customHeight="1" x14ac:dyDescent="0.25">
      <c r="A61" s="39" t="s">
        <v>162</v>
      </c>
      <c r="B61" s="38" t="s">
        <v>163</v>
      </c>
      <c r="C61" s="39" t="s">
        <v>35</v>
      </c>
      <c r="D61" s="40">
        <v>65</v>
      </c>
      <c r="E61" s="40">
        <v>70</v>
      </c>
      <c r="F61" s="40">
        <v>80</v>
      </c>
      <c r="G61" s="40">
        <v>12</v>
      </c>
      <c r="H61" s="40">
        <v>83</v>
      </c>
      <c r="I61" s="40">
        <v>85</v>
      </c>
      <c r="J61" s="56" t="s">
        <v>0</v>
      </c>
      <c r="K61" s="6" t="s">
        <v>150</v>
      </c>
    </row>
    <row r="62" spans="1:11" ht="18" x14ac:dyDescent="0.25">
      <c r="A62" s="61" t="s">
        <v>108</v>
      </c>
      <c r="B62" s="61"/>
      <c r="C62" s="61"/>
      <c r="D62" s="61"/>
      <c r="E62" s="61"/>
      <c r="F62" s="61"/>
      <c r="G62" s="61"/>
      <c r="H62" s="61"/>
      <c r="I62" s="61"/>
      <c r="J62" s="61"/>
    </row>
    <row r="63" spans="1:11" ht="193.5" customHeight="1" x14ac:dyDescent="0.25">
      <c r="A63" s="39" t="s">
        <v>86</v>
      </c>
      <c r="B63" s="38" t="s">
        <v>91</v>
      </c>
      <c r="C63" s="39" t="s">
        <v>5</v>
      </c>
      <c r="D63" s="40" t="s">
        <v>176</v>
      </c>
      <c r="E63" s="40" t="s">
        <v>176</v>
      </c>
      <c r="F63" s="40" t="s">
        <v>176</v>
      </c>
      <c r="G63" s="40" t="s">
        <v>176</v>
      </c>
      <c r="H63" s="40" t="s">
        <v>176</v>
      </c>
      <c r="I63" s="40" t="s">
        <v>176</v>
      </c>
      <c r="J63" s="48" t="s">
        <v>245</v>
      </c>
    </row>
    <row r="64" spans="1:11" ht="72" x14ac:dyDescent="0.25">
      <c r="A64" s="39" t="s">
        <v>99</v>
      </c>
      <c r="B64" s="38" t="s">
        <v>94</v>
      </c>
      <c r="C64" s="39" t="s">
        <v>95</v>
      </c>
      <c r="D64" s="40">
        <v>595</v>
      </c>
      <c r="E64" s="40">
        <v>598</v>
      </c>
      <c r="F64" s="40">
        <v>498</v>
      </c>
      <c r="G64" s="40">
        <v>482</v>
      </c>
      <c r="H64" s="40"/>
      <c r="I64" s="40"/>
      <c r="J64" s="4"/>
    </row>
    <row r="65" spans="1:10" ht="54" x14ac:dyDescent="0.25">
      <c r="A65" s="39" t="s">
        <v>109</v>
      </c>
      <c r="B65" s="38" t="s">
        <v>98</v>
      </c>
      <c r="C65" s="39" t="s">
        <v>45</v>
      </c>
      <c r="D65" s="40">
        <v>87.8</v>
      </c>
      <c r="E65" s="40">
        <v>100.5</v>
      </c>
      <c r="F65" s="40">
        <f>100-4.59</f>
        <v>95.41</v>
      </c>
      <c r="G65" s="40">
        <f>100-3.21</f>
        <v>96.79</v>
      </c>
      <c r="H65" s="40"/>
      <c r="I65" s="40"/>
      <c r="J65" s="4"/>
    </row>
    <row r="66" spans="1:10" ht="90" x14ac:dyDescent="0.25">
      <c r="A66" s="39" t="s">
        <v>110</v>
      </c>
      <c r="B66" s="38" t="s">
        <v>96</v>
      </c>
      <c r="C66" s="39" t="s">
        <v>45</v>
      </c>
      <c r="D66" s="40">
        <v>88.1</v>
      </c>
      <c r="E66" s="40">
        <v>100</v>
      </c>
      <c r="F66" s="40">
        <v>98.79</v>
      </c>
      <c r="G66" s="40">
        <v>98.34</v>
      </c>
      <c r="H66" s="40"/>
      <c r="I66" s="40"/>
      <c r="J66" s="4"/>
    </row>
    <row r="67" spans="1:10" ht="72" x14ac:dyDescent="0.25">
      <c r="A67" s="39" t="s">
        <v>111</v>
      </c>
      <c r="B67" s="38" t="s">
        <v>128</v>
      </c>
      <c r="C67" s="39" t="s">
        <v>83</v>
      </c>
      <c r="D67" s="42">
        <v>22</v>
      </c>
      <c r="E67" s="42">
        <v>49</v>
      </c>
      <c r="F67" s="42">
        <v>64</v>
      </c>
      <c r="G67" s="42">
        <v>43</v>
      </c>
      <c r="H67" s="42">
        <v>25</v>
      </c>
      <c r="I67" s="42">
        <v>27</v>
      </c>
      <c r="J67" s="4"/>
    </row>
    <row r="68" spans="1:10" ht="108" x14ac:dyDescent="0.25">
      <c r="A68" s="39" t="s">
        <v>127</v>
      </c>
      <c r="B68" s="38" t="s">
        <v>135</v>
      </c>
      <c r="C68" s="39" t="s">
        <v>45</v>
      </c>
      <c r="D68" s="40">
        <f>14/20*100</f>
        <v>70</v>
      </c>
      <c r="E68" s="40">
        <f>33/44*100</f>
        <v>75</v>
      </c>
      <c r="F68" s="40">
        <v>84.357541899441344</v>
      </c>
      <c r="G68" s="40">
        <v>97.391304347826093</v>
      </c>
      <c r="H68" s="40">
        <v>101.0752688172043</v>
      </c>
      <c r="I68" s="40">
        <v>101.05263157894737</v>
      </c>
      <c r="J68" s="4"/>
    </row>
    <row r="69" spans="1:10" ht="18" x14ac:dyDescent="0.25">
      <c r="A69" s="61" t="s">
        <v>112</v>
      </c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54" x14ac:dyDescent="0.25">
      <c r="A70" s="39" t="s">
        <v>92</v>
      </c>
      <c r="B70" s="38" t="s">
        <v>87</v>
      </c>
      <c r="C70" s="39" t="s">
        <v>89</v>
      </c>
      <c r="D70" s="52">
        <v>104.1</v>
      </c>
      <c r="E70" s="52">
        <v>104.1</v>
      </c>
      <c r="F70" s="52">
        <v>121.4</v>
      </c>
      <c r="G70" s="40">
        <v>96.6</v>
      </c>
      <c r="H70" s="40">
        <v>102</v>
      </c>
      <c r="I70" s="40">
        <v>102.1</v>
      </c>
      <c r="J70" s="51"/>
    </row>
    <row r="71" spans="1:10" ht="72" x14ac:dyDescent="0.25">
      <c r="A71" s="39" t="s">
        <v>97</v>
      </c>
      <c r="B71" s="38" t="s">
        <v>100</v>
      </c>
      <c r="C71" s="39" t="s">
        <v>89</v>
      </c>
      <c r="D71" s="52">
        <v>103.9</v>
      </c>
      <c r="E71" s="52">
        <v>103.9</v>
      </c>
      <c r="F71" s="52">
        <v>126</v>
      </c>
      <c r="G71" s="40">
        <v>96.1</v>
      </c>
      <c r="H71" s="40">
        <v>101.6</v>
      </c>
      <c r="I71" s="40">
        <v>101.9</v>
      </c>
      <c r="J71" s="51"/>
    </row>
    <row r="72" spans="1:10" ht="18" x14ac:dyDescent="0.25">
      <c r="A72" s="61" t="s">
        <v>113</v>
      </c>
      <c r="B72" s="61"/>
      <c r="C72" s="61"/>
      <c r="D72" s="61"/>
      <c r="E72" s="61"/>
      <c r="F72" s="61"/>
      <c r="G72" s="61"/>
      <c r="H72" s="61"/>
      <c r="I72" s="61"/>
      <c r="J72" s="61"/>
    </row>
    <row r="73" spans="1:10" ht="60" x14ac:dyDescent="0.25">
      <c r="A73" s="39" t="s">
        <v>114</v>
      </c>
      <c r="B73" s="38" t="s">
        <v>93</v>
      </c>
      <c r="C73" s="39" t="s">
        <v>5</v>
      </c>
      <c r="D73" s="40" t="s">
        <v>176</v>
      </c>
      <c r="E73" s="40" t="s">
        <v>176</v>
      </c>
      <c r="F73" s="40" t="s">
        <v>176</v>
      </c>
      <c r="G73" s="40" t="s">
        <v>176</v>
      </c>
      <c r="H73" s="40" t="s">
        <v>176</v>
      </c>
      <c r="I73" s="40" t="s">
        <v>176</v>
      </c>
      <c r="J73" s="51" t="s">
        <v>244</v>
      </c>
    </row>
    <row r="74" spans="1:10" ht="108" x14ac:dyDescent="0.25">
      <c r="A74" s="39" t="s">
        <v>115</v>
      </c>
      <c r="B74" s="38" t="s">
        <v>102</v>
      </c>
      <c r="C74" s="39" t="s">
        <v>45</v>
      </c>
      <c r="D74" s="52">
        <v>0.02</v>
      </c>
      <c r="E74" s="52">
        <v>7.0000000000000001E-3</v>
      </c>
      <c r="F74" s="52">
        <v>0.02</v>
      </c>
      <c r="G74" s="52">
        <v>0.02</v>
      </c>
      <c r="H74" s="52">
        <v>0.02</v>
      </c>
      <c r="I74" s="54">
        <v>0.02</v>
      </c>
      <c r="J74" s="51"/>
    </row>
    <row r="75" spans="1:10" ht="18" x14ac:dyDescent="0.25">
      <c r="A75" s="61" t="s">
        <v>138</v>
      </c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108" x14ac:dyDescent="0.25">
      <c r="A76" s="39" t="s">
        <v>143</v>
      </c>
      <c r="B76" s="38" t="s">
        <v>124</v>
      </c>
      <c r="C76" s="39" t="s">
        <v>101</v>
      </c>
      <c r="D76" s="52">
        <v>743763.4</v>
      </c>
      <c r="E76" s="52">
        <v>807169.1</v>
      </c>
      <c r="F76" s="52">
        <v>884789.7</v>
      </c>
      <c r="G76" s="40">
        <v>1045073.7</v>
      </c>
      <c r="H76" s="40">
        <v>886418</v>
      </c>
      <c r="I76" s="40">
        <v>860507</v>
      </c>
      <c r="J76" s="51"/>
    </row>
    <row r="77" spans="1:10" ht="90" x14ac:dyDescent="0.25">
      <c r="A77" s="39" t="s">
        <v>144</v>
      </c>
      <c r="B77" s="38" t="s">
        <v>103</v>
      </c>
      <c r="C77" s="39" t="s">
        <v>45</v>
      </c>
      <c r="D77" s="52">
        <v>65</v>
      </c>
      <c r="E77" s="52">
        <v>98</v>
      </c>
      <c r="F77" s="52">
        <v>73.73</v>
      </c>
      <c r="G77" s="40">
        <v>87.65</v>
      </c>
      <c r="H77" s="40">
        <v>80.760000000000005</v>
      </c>
      <c r="I77" s="40">
        <v>80.3</v>
      </c>
      <c r="J77" s="51"/>
    </row>
    <row r="78" spans="1:10" ht="331.5" customHeight="1" x14ac:dyDescent="0.25">
      <c r="A78" s="39" t="s">
        <v>145</v>
      </c>
      <c r="B78" s="38" t="s">
        <v>126</v>
      </c>
      <c r="C78" s="39" t="s">
        <v>5</v>
      </c>
      <c r="D78" s="40" t="s">
        <v>176</v>
      </c>
      <c r="E78" s="40" t="s">
        <v>176</v>
      </c>
      <c r="F78" s="40" t="s">
        <v>176</v>
      </c>
      <c r="G78" s="40" t="s">
        <v>176</v>
      </c>
      <c r="H78" s="40" t="s">
        <v>176</v>
      </c>
      <c r="I78" s="40" t="s">
        <v>176</v>
      </c>
      <c r="J78" s="51" t="s">
        <v>3</v>
      </c>
    </row>
    <row r="79" spans="1:10" s="7" customFormat="1" ht="126" x14ac:dyDescent="0.25">
      <c r="A79" s="39" t="s">
        <v>146</v>
      </c>
      <c r="B79" s="38" t="s">
        <v>142</v>
      </c>
      <c r="C79" s="39" t="s">
        <v>45</v>
      </c>
      <c r="D79" s="40">
        <f>2900/51139*100</f>
        <v>5.6708187489000572</v>
      </c>
      <c r="E79" s="40">
        <f>3178/51068*100</f>
        <v>6.2230751155322315</v>
      </c>
      <c r="F79" s="40">
        <f>3466/50620*100</f>
        <v>6.8470960094824171</v>
      </c>
      <c r="G79" s="40">
        <f>3500/50720*100</f>
        <v>6.9006309148264986</v>
      </c>
      <c r="H79" s="40">
        <f>3600/50820*100</f>
        <v>7.0838252656434477</v>
      </c>
      <c r="I79" s="40">
        <f>3700/50920*100</f>
        <v>7.266300078554595</v>
      </c>
      <c r="J79" s="37"/>
    </row>
    <row r="80" spans="1:10" s="7" customFormat="1" ht="346.5" customHeight="1" x14ac:dyDescent="0.25">
      <c r="A80" s="39" t="s">
        <v>147</v>
      </c>
      <c r="B80" s="38" t="s">
        <v>141</v>
      </c>
      <c r="C80" s="39" t="s">
        <v>5</v>
      </c>
      <c r="D80" s="47" t="s">
        <v>176</v>
      </c>
      <c r="E80" s="47" t="s">
        <v>176</v>
      </c>
      <c r="F80" s="47" t="s">
        <v>176</v>
      </c>
      <c r="G80" s="47" t="s">
        <v>176</v>
      </c>
      <c r="H80" s="47" t="s">
        <v>176</v>
      </c>
      <c r="I80" s="47" t="s">
        <v>176</v>
      </c>
      <c r="J80" s="51" t="s">
        <v>4</v>
      </c>
    </row>
    <row r="81" spans="1:22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</row>
    <row r="82" spans="1:22" ht="15.75" x14ac:dyDescent="0.25">
      <c r="A82" s="74" t="s">
        <v>57</v>
      </c>
      <c r="B82" s="74"/>
      <c r="C82" s="74"/>
      <c r="D82" s="74"/>
      <c r="E82" s="74"/>
      <c r="F82" s="74"/>
      <c r="G82" s="74"/>
      <c r="H82" s="74"/>
      <c r="I82" s="74"/>
      <c r="J82" s="74"/>
    </row>
    <row r="83" spans="1:22" x14ac:dyDescent="0.25">
      <c r="A83" s="70" t="s">
        <v>156</v>
      </c>
      <c r="B83" s="70"/>
      <c r="C83" s="70"/>
      <c r="D83" s="70"/>
      <c r="E83" s="70"/>
      <c r="F83" s="70"/>
      <c r="G83" s="70"/>
      <c r="H83" s="70"/>
      <c r="I83" s="70"/>
      <c r="J83" s="70"/>
    </row>
    <row r="84" spans="1:22" x14ac:dyDescent="0.25">
      <c r="A84" s="70" t="s">
        <v>88</v>
      </c>
      <c r="B84" s="70"/>
      <c r="C84" s="70"/>
      <c r="D84" s="70"/>
      <c r="E84" s="70"/>
      <c r="F84" s="70"/>
    </row>
    <row r="85" spans="1:22" x14ac:dyDescent="0.25">
      <c r="M85" s="70"/>
      <c r="N85" s="70"/>
      <c r="O85" s="70"/>
      <c r="P85" s="70"/>
      <c r="Q85" s="70"/>
      <c r="R85" s="70"/>
      <c r="S85" s="70"/>
      <c r="T85" s="70"/>
      <c r="U85" s="70"/>
      <c r="V85" s="70"/>
    </row>
    <row r="86" spans="1:22" s="57" customFormat="1" ht="54" customHeight="1" x14ac:dyDescent="0.25">
      <c r="A86" s="77" t="s">
        <v>2</v>
      </c>
      <c r="B86" s="77"/>
      <c r="C86" s="77"/>
      <c r="D86" s="77"/>
      <c r="E86" s="62" t="s">
        <v>84</v>
      </c>
      <c r="F86" s="62"/>
      <c r="G86" s="78" t="s">
        <v>246</v>
      </c>
      <c r="H86" s="78"/>
      <c r="I86" s="78"/>
      <c r="J86" s="58"/>
    </row>
    <row r="87" spans="1:22" x14ac:dyDescent="0.25">
      <c r="E87" s="75" t="s">
        <v>85</v>
      </c>
      <c r="F87" s="75"/>
      <c r="G87" s="76" t="s">
        <v>168</v>
      </c>
      <c r="H87" s="76"/>
      <c r="I87" s="76"/>
      <c r="J87" s="76"/>
    </row>
    <row r="90" spans="1:22" x14ac:dyDescent="0.25">
      <c r="A90" s="70"/>
      <c r="B90" s="70"/>
      <c r="C90" s="70"/>
      <c r="I90" s="70"/>
      <c r="J90" s="70"/>
    </row>
    <row r="92" spans="1:22" x14ac:dyDescent="0.25">
      <c r="B92" s="49" t="s">
        <v>247</v>
      </c>
      <c r="C92" s="49"/>
      <c r="D92" s="49"/>
      <c r="E92" s="49"/>
      <c r="F92" s="59"/>
      <c r="G92" s="49"/>
      <c r="H92" s="49"/>
    </row>
    <row r="93" spans="1:22" ht="30" x14ac:dyDescent="0.2">
      <c r="B93" s="60" t="s">
        <v>248</v>
      </c>
      <c r="C93" s="49"/>
      <c r="D93" s="49"/>
      <c r="E93" s="49"/>
      <c r="F93" s="71" t="s">
        <v>249</v>
      </c>
      <c r="G93" s="71"/>
      <c r="H93" s="71"/>
    </row>
    <row r="94" spans="1:22" ht="30" x14ac:dyDescent="0.2">
      <c r="B94" s="60" t="s">
        <v>250</v>
      </c>
      <c r="C94" s="49"/>
      <c r="D94" s="49"/>
      <c r="E94" s="49"/>
      <c r="F94" s="71" t="s">
        <v>251</v>
      </c>
      <c r="G94" s="71"/>
      <c r="H94" s="71"/>
    </row>
  </sheetData>
  <mergeCells count="34">
    <mergeCell ref="F93:H93"/>
    <mergeCell ref="F94:H94"/>
    <mergeCell ref="A2:J2"/>
    <mergeCell ref="I90:J90"/>
    <mergeCell ref="A90:C90"/>
    <mergeCell ref="A81:J81"/>
    <mergeCell ref="A82:J82"/>
    <mergeCell ref="A83:J83"/>
    <mergeCell ref="E87:F87"/>
    <mergeCell ref="G87:J87"/>
    <mergeCell ref="A86:D86"/>
    <mergeCell ref="G86:I86"/>
    <mergeCell ref="J23:J27"/>
    <mergeCell ref="A3:A4"/>
    <mergeCell ref="B3:B4"/>
    <mergeCell ref="A5:J5"/>
    <mergeCell ref="M85:V85"/>
    <mergeCell ref="A62:J62"/>
    <mergeCell ref="A69:J69"/>
    <mergeCell ref="A84:F84"/>
    <mergeCell ref="A72:J72"/>
    <mergeCell ref="A75:J75"/>
    <mergeCell ref="C3:C4"/>
    <mergeCell ref="D3:I3"/>
    <mergeCell ref="J13:J17"/>
    <mergeCell ref="J18:J22"/>
    <mergeCell ref="J3:J4"/>
    <mergeCell ref="A34:J34"/>
    <mergeCell ref="E86:F86"/>
    <mergeCell ref="A39:J39"/>
    <mergeCell ref="A50:J50"/>
    <mergeCell ref="A12:J12"/>
    <mergeCell ref="J28:J33"/>
    <mergeCell ref="A46:J46"/>
  </mergeCells>
  <phoneticPr fontId="10" type="noConversion"/>
  <printOptions horizontalCentered="1"/>
  <pageMargins left="0" right="0" top="1.1811023622047245" bottom="0" header="0" footer="0"/>
  <pageSetup paperSize="9" scale="49" fitToHeight="4" orientation="landscape" r:id="rId1"/>
  <rowBreaks count="2" manualBreakCount="2">
    <brk id="60" max="9" man="1"/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83"/>
  <sheetViews>
    <sheetView topLeftCell="A19" workbookViewId="0">
      <pane xSplit="1" ySplit="9" topLeftCell="B28" activePane="bottomRight" state="frozen"/>
      <selection activeCell="A19" sqref="A19"/>
      <selection pane="topRight" activeCell="B19" sqref="B19"/>
      <selection pane="bottomLeft" activeCell="A28" sqref="A28"/>
      <selection pane="bottomRight" activeCell="D29" sqref="D29:G29"/>
    </sheetView>
  </sheetViews>
  <sheetFormatPr defaultRowHeight="12.75" x14ac:dyDescent="0.25"/>
  <cols>
    <col min="1" max="1" width="55.85546875" style="21" customWidth="1"/>
    <col min="2" max="2" width="11.5703125" style="31" bestFit="1" customWidth="1"/>
    <col min="3" max="7" width="9.140625" style="31"/>
    <col min="8" max="16384" width="9.140625" style="21"/>
  </cols>
  <sheetData>
    <row r="6" spans="1:8" ht="13.5" thickBot="1" x14ac:dyDescent="0.3"/>
    <row r="7" spans="1:8" ht="13.5" thickBot="1" x14ac:dyDescent="0.3">
      <c r="A7" s="21" t="s">
        <v>187</v>
      </c>
      <c r="B7" s="22">
        <v>3604.9</v>
      </c>
      <c r="C7" s="23">
        <v>3781.4</v>
      </c>
      <c r="D7" s="23">
        <v>3936.5</v>
      </c>
    </row>
    <row r="8" spans="1:8" x14ac:dyDescent="0.25">
      <c r="B8" s="32">
        <f>(B7*1000)/F18</f>
        <v>71.1446615354253</v>
      </c>
      <c r="C8" s="32">
        <f>(C7*1000)/G18</f>
        <v>74.48099271223164</v>
      </c>
      <c r="D8" s="32">
        <f>(D7*1000)/H18</f>
        <v>77.383526636524479</v>
      </c>
    </row>
    <row r="13" spans="1:8" x14ac:dyDescent="0.25">
      <c r="A13" s="24" t="s">
        <v>188</v>
      </c>
    </row>
    <row r="15" spans="1:8" x14ac:dyDescent="0.25">
      <c r="B15" s="3"/>
      <c r="C15" s="3" t="s">
        <v>169</v>
      </c>
      <c r="D15" s="3" t="s">
        <v>170</v>
      </c>
      <c r="E15" s="17">
        <v>2016</v>
      </c>
      <c r="F15" s="18" t="s">
        <v>172</v>
      </c>
      <c r="G15" s="18" t="s">
        <v>173</v>
      </c>
      <c r="H15" s="18" t="s">
        <v>174</v>
      </c>
    </row>
    <row r="16" spans="1:8" x14ac:dyDescent="0.25">
      <c r="B16" s="3" t="s">
        <v>189</v>
      </c>
      <c r="C16" s="3">
        <v>51072</v>
      </c>
      <c r="D16" s="3">
        <v>51139</v>
      </c>
      <c r="E16" s="17">
        <v>51068</v>
      </c>
      <c r="F16" s="5">
        <v>50620</v>
      </c>
      <c r="G16" s="5">
        <v>50720</v>
      </c>
      <c r="H16" s="5">
        <v>50820</v>
      </c>
    </row>
    <row r="17" spans="1:8" x14ac:dyDescent="0.25">
      <c r="B17" s="3" t="s">
        <v>190</v>
      </c>
      <c r="C17" s="3">
        <v>51139</v>
      </c>
      <c r="D17" s="3">
        <v>51068</v>
      </c>
      <c r="E17" s="17">
        <v>50620</v>
      </c>
      <c r="F17" s="5">
        <v>50720</v>
      </c>
      <c r="G17" s="5">
        <v>50820</v>
      </c>
      <c r="H17" s="5">
        <v>50920</v>
      </c>
    </row>
    <row r="18" spans="1:8" x14ac:dyDescent="0.25">
      <c r="B18" s="18" t="s">
        <v>191</v>
      </c>
      <c r="C18" s="19">
        <f t="shared" ref="C18:H18" si="0">SUM(C16:C17)/2</f>
        <v>51105.5</v>
      </c>
      <c r="D18" s="19">
        <f t="shared" si="0"/>
        <v>51103.5</v>
      </c>
      <c r="E18" s="19">
        <f t="shared" si="0"/>
        <v>50844</v>
      </c>
      <c r="F18" s="19">
        <f t="shared" si="0"/>
        <v>50670</v>
      </c>
      <c r="G18" s="19">
        <f t="shared" si="0"/>
        <v>50770</v>
      </c>
      <c r="H18" s="19">
        <f t="shared" si="0"/>
        <v>50870</v>
      </c>
    </row>
    <row r="27" spans="1:8" x14ac:dyDescent="0.25">
      <c r="B27" s="1" t="s">
        <v>169</v>
      </c>
      <c r="C27" s="1" t="s">
        <v>170</v>
      </c>
      <c r="D27" s="1" t="s">
        <v>171</v>
      </c>
      <c r="E27" s="1" t="s">
        <v>172</v>
      </c>
      <c r="F27" s="1" t="s">
        <v>173</v>
      </c>
      <c r="G27" s="1" t="s">
        <v>174</v>
      </c>
    </row>
    <row r="28" spans="1:8" ht="29.25" customHeight="1" x14ac:dyDescent="0.25">
      <c r="A28" s="2" t="s">
        <v>128</v>
      </c>
      <c r="B28" s="31">
        <f t="shared" ref="B28:G28" si="1">B33+B37+B41+B45+B49+B53+B57+B61+B65+B73+B77+B81</f>
        <v>6</v>
      </c>
      <c r="C28" s="31">
        <f t="shared" si="1"/>
        <v>48</v>
      </c>
      <c r="D28" s="31">
        <f t="shared" si="1"/>
        <v>64</v>
      </c>
      <c r="E28" s="31">
        <f t="shared" si="1"/>
        <v>43</v>
      </c>
      <c r="F28" s="31">
        <f t="shared" si="1"/>
        <v>25</v>
      </c>
      <c r="G28" s="31">
        <f t="shared" si="1"/>
        <v>27</v>
      </c>
    </row>
    <row r="29" spans="1:8" ht="52.5" customHeight="1" x14ac:dyDescent="0.25">
      <c r="A29" s="29" t="s">
        <v>135</v>
      </c>
      <c r="B29" s="32">
        <f t="shared" ref="B29:G29" si="2">B30/B31*100</f>
        <v>63.636363636363633</v>
      </c>
      <c r="C29" s="32">
        <f t="shared" si="2"/>
        <v>68.874172185430467</v>
      </c>
      <c r="D29" s="32">
        <f t="shared" si="2"/>
        <v>84.357541899441344</v>
      </c>
      <c r="E29" s="32">
        <f t="shared" si="2"/>
        <v>97.391304347826093</v>
      </c>
      <c r="F29" s="32">
        <f t="shared" si="2"/>
        <v>101.0752688172043</v>
      </c>
      <c r="G29" s="32">
        <f t="shared" si="2"/>
        <v>101.05263157894737</v>
      </c>
    </row>
    <row r="30" spans="1:8" ht="30" customHeight="1" x14ac:dyDescent="0.25">
      <c r="A30" s="30" t="s">
        <v>241</v>
      </c>
      <c r="B30" s="31">
        <f>B34+B38+B42+B46+B50+B54+B58+B62+B66+B70+B74+B78+B82</f>
        <v>7</v>
      </c>
      <c r="C30" s="31">
        <f t="shared" ref="C30:G31" si="3">C34+C38+C42+C46+C50+C54+C58+C62+C66+C70+C74+C78+C82</f>
        <v>104</v>
      </c>
      <c r="D30" s="31">
        <f t="shared" si="3"/>
        <v>151</v>
      </c>
      <c r="E30" s="31">
        <f t="shared" si="3"/>
        <v>112</v>
      </c>
      <c r="F30" s="31">
        <f t="shared" si="3"/>
        <v>94</v>
      </c>
      <c r="G30" s="31">
        <f t="shared" si="3"/>
        <v>96</v>
      </c>
    </row>
    <row r="31" spans="1:8" ht="24.75" customHeight="1" x14ac:dyDescent="0.25">
      <c r="A31" s="2" t="s">
        <v>242</v>
      </c>
      <c r="B31" s="31">
        <f>B35+B39+B43+B47+B51+B55+B59+B63+B67+B71+B75+B79+B83</f>
        <v>11</v>
      </c>
      <c r="C31" s="31">
        <f t="shared" si="3"/>
        <v>151</v>
      </c>
      <c r="D31" s="31">
        <f t="shared" si="3"/>
        <v>179</v>
      </c>
      <c r="E31" s="31">
        <f t="shared" si="3"/>
        <v>115</v>
      </c>
      <c r="F31" s="31">
        <f t="shared" si="3"/>
        <v>93</v>
      </c>
      <c r="G31" s="31">
        <f t="shared" si="3"/>
        <v>95</v>
      </c>
    </row>
    <row r="32" spans="1:8" x14ac:dyDescent="0.25">
      <c r="A32" s="20" t="s">
        <v>229</v>
      </c>
      <c r="B32" s="25"/>
      <c r="C32" s="25"/>
      <c r="D32" s="25"/>
      <c r="E32" s="25"/>
      <c r="F32" s="25"/>
      <c r="G32" s="25"/>
    </row>
    <row r="33" spans="1:7" s="28" customFormat="1" ht="25.5" x14ac:dyDescent="0.25">
      <c r="A33" s="27" t="s">
        <v>128</v>
      </c>
      <c r="B33" s="33">
        <v>0</v>
      </c>
      <c r="C33" s="33">
        <v>0</v>
      </c>
      <c r="D33" s="33">
        <v>1</v>
      </c>
      <c r="E33" s="33">
        <v>23</v>
      </c>
      <c r="F33" s="33">
        <v>5</v>
      </c>
      <c r="G33" s="33">
        <v>7</v>
      </c>
    </row>
    <row r="34" spans="1:7" ht="25.5" x14ac:dyDescent="0.25">
      <c r="A34" s="30" t="s">
        <v>241</v>
      </c>
      <c r="B34" s="25">
        <v>0</v>
      </c>
      <c r="C34" s="25">
        <v>0</v>
      </c>
      <c r="D34" s="25">
        <v>1</v>
      </c>
      <c r="E34" s="25">
        <v>23</v>
      </c>
      <c r="F34" s="25">
        <v>5</v>
      </c>
      <c r="G34" s="25">
        <v>7</v>
      </c>
    </row>
    <row r="35" spans="1:7" ht="25.5" x14ac:dyDescent="0.25">
      <c r="A35" s="2" t="s">
        <v>242</v>
      </c>
      <c r="B35" s="25">
        <v>0</v>
      </c>
      <c r="C35" s="25">
        <v>9</v>
      </c>
      <c r="D35" s="25">
        <v>14</v>
      </c>
      <c r="E35" s="25">
        <v>23</v>
      </c>
      <c r="F35" s="25">
        <v>5</v>
      </c>
      <c r="G35" s="25">
        <v>7</v>
      </c>
    </row>
    <row r="36" spans="1:7" x14ac:dyDescent="0.25">
      <c r="A36" s="20" t="s">
        <v>230</v>
      </c>
      <c r="B36" s="25"/>
      <c r="C36" s="25"/>
      <c r="D36" s="25"/>
      <c r="E36" s="25"/>
      <c r="F36" s="25"/>
      <c r="G36" s="25"/>
    </row>
    <row r="37" spans="1:7" ht="25.5" x14ac:dyDescent="0.25">
      <c r="A37" s="27" t="s">
        <v>128</v>
      </c>
      <c r="B37" s="34">
        <v>3</v>
      </c>
      <c r="C37" s="34">
        <v>7</v>
      </c>
      <c r="D37" s="34">
        <v>9</v>
      </c>
      <c r="E37" s="34">
        <v>0</v>
      </c>
      <c r="F37" s="34">
        <v>0</v>
      </c>
      <c r="G37" s="34">
        <v>0</v>
      </c>
    </row>
    <row r="38" spans="1:7" ht="25.5" x14ac:dyDescent="0.25">
      <c r="A38" s="30" t="s">
        <v>241</v>
      </c>
      <c r="B38" s="34">
        <v>0</v>
      </c>
      <c r="C38" s="34">
        <v>1</v>
      </c>
      <c r="D38" s="34">
        <v>9</v>
      </c>
      <c r="E38" s="34">
        <v>9</v>
      </c>
      <c r="F38" s="34">
        <v>9</v>
      </c>
      <c r="G38" s="34">
        <v>9</v>
      </c>
    </row>
    <row r="39" spans="1:7" ht="25.5" x14ac:dyDescent="0.25">
      <c r="A39" s="2" t="s">
        <v>242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</row>
    <row r="40" spans="1:7" x14ac:dyDescent="0.25">
      <c r="A40" s="20" t="s">
        <v>231</v>
      </c>
      <c r="B40" s="25"/>
      <c r="C40" s="25"/>
      <c r="D40" s="25"/>
      <c r="E40" s="25"/>
      <c r="F40" s="25"/>
      <c r="G40" s="25"/>
    </row>
    <row r="41" spans="1:7" ht="25.5" x14ac:dyDescent="0.25">
      <c r="A41" s="27" t="s">
        <v>128</v>
      </c>
      <c r="B41" s="25">
        <v>0</v>
      </c>
      <c r="C41" s="25">
        <v>20</v>
      </c>
      <c r="D41" s="25">
        <v>19</v>
      </c>
      <c r="E41" s="25"/>
      <c r="F41" s="25"/>
      <c r="G41" s="25"/>
    </row>
    <row r="42" spans="1:7" ht="25.5" x14ac:dyDescent="0.25">
      <c r="A42" s="30" t="s">
        <v>241</v>
      </c>
      <c r="B42" s="25">
        <v>0</v>
      </c>
      <c r="C42" s="25">
        <v>7</v>
      </c>
      <c r="D42" s="25">
        <v>40</v>
      </c>
      <c r="E42" s="25"/>
      <c r="F42" s="25"/>
      <c r="G42" s="25"/>
    </row>
    <row r="43" spans="1:7" ht="25.5" x14ac:dyDescent="0.25">
      <c r="A43" s="2" t="s">
        <v>242</v>
      </c>
      <c r="B43" s="25">
        <v>0</v>
      </c>
      <c r="C43" s="25">
        <v>33</v>
      </c>
      <c r="D43" s="25">
        <v>69</v>
      </c>
      <c r="E43" s="25"/>
      <c r="F43" s="25"/>
      <c r="G43" s="25"/>
    </row>
    <row r="44" spans="1:7" x14ac:dyDescent="0.25">
      <c r="A44" s="20" t="s">
        <v>232</v>
      </c>
      <c r="B44" s="25"/>
      <c r="C44" s="25"/>
      <c r="D44" s="25"/>
      <c r="E44" s="25"/>
      <c r="F44" s="25"/>
      <c r="G44" s="25"/>
    </row>
    <row r="45" spans="1:7" ht="25.5" x14ac:dyDescent="0.25">
      <c r="A45" s="27" t="s">
        <v>128</v>
      </c>
      <c r="B45" s="25"/>
      <c r="C45" s="25"/>
      <c r="D45" s="25"/>
      <c r="E45" s="25"/>
      <c r="F45" s="25"/>
      <c r="G45" s="25"/>
    </row>
    <row r="46" spans="1:7" ht="25.5" x14ac:dyDescent="0.25">
      <c r="A46" s="30" t="s">
        <v>241</v>
      </c>
      <c r="B46" s="25"/>
      <c r="C46" s="25"/>
      <c r="D46" s="25"/>
      <c r="E46" s="25"/>
      <c r="F46" s="25"/>
      <c r="G46" s="25"/>
    </row>
    <row r="47" spans="1:7" ht="25.5" x14ac:dyDescent="0.25">
      <c r="A47" s="2" t="s">
        <v>242</v>
      </c>
      <c r="B47" s="25"/>
      <c r="C47" s="25"/>
      <c r="D47" s="25"/>
      <c r="E47" s="25"/>
      <c r="F47" s="25"/>
      <c r="G47" s="25"/>
    </row>
    <row r="48" spans="1:7" x14ac:dyDescent="0.25">
      <c r="A48" s="20" t="s">
        <v>233</v>
      </c>
      <c r="B48" s="25"/>
      <c r="C48" s="25"/>
      <c r="D48" s="25"/>
      <c r="E48" s="25"/>
      <c r="F48" s="25"/>
      <c r="G48" s="25"/>
    </row>
    <row r="49" spans="1:7" ht="25.5" x14ac:dyDescent="0.25">
      <c r="A49" s="27" t="s">
        <v>128</v>
      </c>
      <c r="B49" s="25">
        <v>0</v>
      </c>
      <c r="C49" s="25">
        <v>0</v>
      </c>
      <c r="D49" s="25">
        <v>4</v>
      </c>
      <c r="E49" s="25">
        <v>4</v>
      </c>
      <c r="F49" s="25">
        <v>4</v>
      </c>
      <c r="G49" s="25">
        <v>4</v>
      </c>
    </row>
    <row r="50" spans="1:7" ht="25.5" x14ac:dyDescent="0.25">
      <c r="A50" s="30" t="s">
        <v>241</v>
      </c>
      <c r="B50" s="25">
        <v>0</v>
      </c>
      <c r="C50" s="25">
        <v>0</v>
      </c>
      <c r="D50" s="25">
        <v>13</v>
      </c>
      <c r="E50" s="25">
        <v>8</v>
      </c>
      <c r="F50" s="25">
        <v>8</v>
      </c>
      <c r="G50" s="25">
        <v>8</v>
      </c>
    </row>
    <row r="51" spans="1:7" ht="25.5" x14ac:dyDescent="0.25">
      <c r="A51" s="2" t="s">
        <v>242</v>
      </c>
      <c r="B51" s="25">
        <v>0</v>
      </c>
      <c r="C51" s="25">
        <v>0</v>
      </c>
      <c r="D51" s="25">
        <v>4</v>
      </c>
      <c r="E51" s="25">
        <v>4</v>
      </c>
      <c r="F51" s="25">
        <v>4</v>
      </c>
      <c r="G51" s="25">
        <v>4</v>
      </c>
    </row>
    <row r="52" spans="1:7" x14ac:dyDescent="0.25">
      <c r="A52" s="20" t="s">
        <v>234</v>
      </c>
      <c r="B52" s="25"/>
      <c r="C52" s="25"/>
      <c r="D52" s="25"/>
      <c r="E52" s="25"/>
      <c r="F52" s="25"/>
      <c r="G52" s="25"/>
    </row>
    <row r="53" spans="1:7" ht="25.5" x14ac:dyDescent="0.25">
      <c r="A53" s="27" t="s">
        <v>128</v>
      </c>
      <c r="B53" s="25">
        <v>0</v>
      </c>
      <c r="C53" s="25">
        <v>0</v>
      </c>
      <c r="D53" s="25">
        <v>2</v>
      </c>
      <c r="E53" s="25">
        <v>0</v>
      </c>
      <c r="F53" s="25"/>
      <c r="G53" s="25"/>
    </row>
    <row r="54" spans="1:7" ht="25.5" x14ac:dyDescent="0.25">
      <c r="A54" s="30" t="s">
        <v>241</v>
      </c>
      <c r="B54" s="25">
        <v>0</v>
      </c>
      <c r="C54" s="25">
        <v>0</v>
      </c>
      <c r="D54" s="25">
        <v>3</v>
      </c>
      <c r="E54" s="25">
        <v>0</v>
      </c>
      <c r="F54" s="25"/>
      <c r="G54" s="25"/>
    </row>
    <row r="55" spans="1:7" ht="25.5" x14ac:dyDescent="0.25">
      <c r="A55" s="2" t="s">
        <v>242</v>
      </c>
      <c r="B55" s="25">
        <v>0</v>
      </c>
      <c r="C55" s="25">
        <v>0</v>
      </c>
      <c r="D55" s="25">
        <v>0</v>
      </c>
      <c r="E55" s="25">
        <v>0</v>
      </c>
      <c r="F55" s="25"/>
      <c r="G55" s="25"/>
    </row>
    <row r="56" spans="1:7" x14ac:dyDescent="0.25">
      <c r="A56" s="20" t="s">
        <v>235</v>
      </c>
      <c r="B56" s="25"/>
      <c r="C56" s="25"/>
      <c r="D56" s="25"/>
      <c r="E56" s="25"/>
      <c r="F56" s="25"/>
      <c r="G56" s="25"/>
    </row>
    <row r="57" spans="1:7" ht="25.5" x14ac:dyDescent="0.25">
      <c r="A57" s="27" t="s">
        <v>128</v>
      </c>
      <c r="B57" s="25">
        <v>2</v>
      </c>
      <c r="C57" s="26">
        <v>1</v>
      </c>
      <c r="D57" s="26">
        <v>0</v>
      </c>
      <c r="E57" s="26">
        <v>0</v>
      </c>
      <c r="F57" s="26">
        <v>0</v>
      </c>
      <c r="G57" s="26">
        <v>0</v>
      </c>
    </row>
    <row r="58" spans="1:7" ht="25.5" x14ac:dyDescent="0.25">
      <c r="A58" s="30" t="s">
        <v>241</v>
      </c>
      <c r="B58" s="25">
        <v>2</v>
      </c>
      <c r="C58" s="26">
        <v>1</v>
      </c>
      <c r="D58" s="26">
        <v>0</v>
      </c>
      <c r="E58" s="26">
        <v>0</v>
      </c>
      <c r="F58" s="26">
        <v>0</v>
      </c>
      <c r="G58" s="26">
        <v>0</v>
      </c>
    </row>
    <row r="59" spans="1:7" ht="25.5" x14ac:dyDescent="0.25">
      <c r="A59" s="2" t="s">
        <v>242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0" t="s">
        <v>236</v>
      </c>
      <c r="B60" s="25"/>
      <c r="C60" s="25"/>
      <c r="D60" s="25"/>
      <c r="E60" s="25"/>
      <c r="F60" s="25"/>
      <c r="G60" s="25"/>
    </row>
    <row r="61" spans="1:7" ht="25.5" x14ac:dyDescent="0.25">
      <c r="A61" s="27" t="s">
        <v>128</v>
      </c>
      <c r="B61" s="25">
        <v>0</v>
      </c>
      <c r="C61" s="26">
        <v>1</v>
      </c>
      <c r="D61" s="26">
        <v>15</v>
      </c>
      <c r="E61" s="26">
        <v>2</v>
      </c>
      <c r="F61" s="26">
        <v>2</v>
      </c>
      <c r="G61" s="26">
        <v>2</v>
      </c>
    </row>
    <row r="62" spans="1:7" ht="25.5" x14ac:dyDescent="0.25">
      <c r="A62" s="30" t="s">
        <v>241</v>
      </c>
      <c r="B62" s="25">
        <v>0</v>
      </c>
      <c r="C62" s="26">
        <v>5</v>
      </c>
      <c r="D62" s="26">
        <v>15</v>
      </c>
      <c r="E62" s="26">
        <v>2</v>
      </c>
      <c r="F62" s="26">
        <v>2</v>
      </c>
      <c r="G62" s="25">
        <v>2</v>
      </c>
    </row>
    <row r="63" spans="1:7" ht="25.5" x14ac:dyDescent="0.25">
      <c r="A63" s="2" t="s">
        <v>242</v>
      </c>
      <c r="B63" s="25">
        <v>0</v>
      </c>
      <c r="C63" s="26">
        <v>0</v>
      </c>
      <c r="D63" s="26">
        <v>0</v>
      </c>
      <c r="E63" s="26">
        <v>1</v>
      </c>
      <c r="F63" s="26">
        <v>2</v>
      </c>
      <c r="G63" s="25">
        <v>2</v>
      </c>
    </row>
    <row r="64" spans="1:7" x14ac:dyDescent="0.25">
      <c r="A64" s="20" t="s">
        <v>237</v>
      </c>
      <c r="B64" s="25"/>
      <c r="C64" s="25"/>
      <c r="D64" s="25"/>
      <c r="E64" s="25"/>
      <c r="F64" s="25"/>
      <c r="G64" s="25"/>
    </row>
    <row r="65" spans="1:7" ht="25.5" x14ac:dyDescent="0.25">
      <c r="A65" s="27" t="s">
        <v>128</v>
      </c>
      <c r="B65" s="25">
        <v>1</v>
      </c>
      <c r="C65" s="26">
        <v>6</v>
      </c>
      <c r="D65" s="26">
        <v>2</v>
      </c>
      <c r="E65" s="26">
        <v>2</v>
      </c>
      <c r="F65" s="26">
        <v>2</v>
      </c>
      <c r="G65" s="26">
        <v>2</v>
      </c>
    </row>
    <row r="66" spans="1:7" ht="25.5" x14ac:dyDescent="0.25">
      <c r="A66" s="30" t="s">
        <v>241</v>
      </c>
      <c r="B66" s="25">
        <v>5</v>
      </c>
      <c r="C66" s="26">
        <v>25</v>
      </c>
      <c r="D66" s="26">
        <v>10</v>
      </c>
      <c r="E66" s="26">
        <v>10</v>
      </c>
      <c r="F66" s="26">
        <v>10</v>
      </c>
      <c r="G66" s="26">
        <v>10</v>
      </c>
    </row>
    <row r="67" spans="1:7" ht="24.75" customHeight="1" x14ac:dyDescent="0.25">
      <c r="A67" s="2" t="s">
        <v>242</v>
      </c>
      <c r="B67" s="25">
        <v>11</v>
      </c>
      <c r="C67" s="26">
        <v>9</v>
      </c>
      <c r="D67" s="26">
        <v>7</v>
      </c>
      <c r="E67" s="26">
        <v>7</v>
      </c>
      <c r="F67" s="26">
        <v>7</v>
      </c>
      <c r="G67" s="26">
        <v>7</v>
      </c>
    </row>
    <row r="68" spans="1:7" ht="24.75" customHeight="1" x14ac:dyDescent="0.25">
      <c r="A68" s="36" t="s">
        <v>243</v>
      </c>
      <c r="B68" s="25"/>
      <c r="C68" s="35"/>
      <c r="D68" s="35"/>
      <c r="E68" s="35"/>
      <c r="F68" s="35"/>
      <c r="G68" s="35"/>
    </row>
    <row r="69" spans="1:7" ht="24.75" customHeight="1" x14ac:dyDescent="0.25">
      <c r="A69" s="27" t="s">
        <v>128</v>
      </c>
      <c r="B69" s="25"/>
      <c r="C69" s="35"/>
      <c r="D69" s="35"/>
      <c r="E69" s="35"/>
      <c r="F69" s="35"/>
      <c r="G69" s="35"/>
    </row>
    <row r="70" spans="1:7" ht="24.75" customHeight="1" x14ac:dyDescent="0.25">
      <c r="A70" s="30" t="s">
        <v>241</v>
      </c>
      <c r="B70" s="25"/>
      <c r="C70" s="35"/>
      <c r="D70" s="35"/>
      <c r="E70" s="35"/>
      <c r="F70" s="35"/>
      <c r="G70" s="35"/>
    </row>
    <row r="71" spans="1:7" ht="24.75" customHeight="1" x14ac:dyDescent="0.25">
      <c r="A71" s="2" t="s">
        <v>242</v>
      </c>
      <c r="B71" s="25"/>
      <c r="C71" s="35"/>
      <c r="D71" s="35"/>
      <c r="E71" s="35"/>
      <c r="F71" s="35"/>
      <c r="G71" s="35"/>
    </row>
    <row r="72" spans="1:7" x14ac:dyDescent="0.25">
      <c r="A72" s="20" t="s">
        <v>238</v>
      </c>
      <c r="B72" s="25"/>
      <c r="C72" s="25"/>
      <c r="D72" s="25"/>
      <c r="E72" s="25"/>
      <c r="F72" s="25"/>
      <c r="G72" s="25"/>
    </row>
    <row r="73" spans="1:7" ht="25.5" x14ac:dyDescent="0.25">
      <c r="A73" s="27" t="s">
        <v>128</v>
      </c>
      <c r="B73" s="25"/>
      <c r="C73" s="25"/>
      <c r="D73" s="25"/>
      <c r="E73" s="25"/>
      <c r="F73" s="25"/>
      <c r="G73" s="25"/>
    </row>
    <row r="74" spans="1:7" ht="25.5" x14ac:dyDescent="0.25">
      <c r="A74" s="30" t="s">
        <v>241</v>
      </c>
      <c r="B74" s="25"/>
      <c r="C74" s="25"/>
      <c r="D74" s="25"/>
      <c r="E74" s="25"/>
      <c r="F74" s="25"/>
      <c r="G74" s="25"/>
    </row>
    <row r="75" spans="1:7" ht="25.5" x14ac:dyDescent="0.25">
      <c r="A75" s="2" t="s">
        <v>242</v>
      </c>
      <c r="B75" s="25"/>
      <c r="C75" s="25"/>
      <c r="D75" s="25"/>
      <c r="E75" s="25"/>
      <c r="F75" s="25"/>
      <c r="G75" s="25"/>
    </row>
    <row r="76" spans="1:7" x14ac:dyDescent="0.25">
      <c r="A76" s="20" t="s">
        <v>239</v>
      </c>
      <c r="B76" s="25"/>
      <c r="C76" s="25"/>
      <c r="D76" s="25"/>
      <c r="E76" s="25"/>
      <c r="F76" s="25"/>
      <c r="G76" s="25"/>
    </row>
    <row r="77" spans="1:7" ht="25.5" x14ac:dyDescent="0.25">
      <c r="A77" s="27" t="s">
        <v>128</v>
      </c>
      <c r="B77" s="25"/>
      <c r="C77" s="25"/>
      <c r="D77" s="25"/>
      <c r="E77" s="25"/>
      <c r="F77" s="25"/>
      <c r="G77" s="25"/>
    </row>
    <row r="78" spans="1:7" ht="25.5" x14ac:dyDescent="0.25">
      <c r="A78" s="30" t="s">
        <v>241</v>
      </c>
      <c r="B78" s="25"/>
      <c r="C78" s="25"/>
      <c r="D78" s="25"/>
      <c r="E78" s="25"/>
      <c r="F78" s="25"/>
      <c r="G78" s="25"/>
    </row>
    <row r="79" spans="1:7" ht="25.5" x14ac:dyDescent="0.25">
      <c r="A79" s="2" t="s">
        <v>242</v>
      </c>
      <c r="B79" s="25"/>
      <c r="C79" s="25"/>
      <c r="D79" s="25"/>
      <c r="E79" s="25"/>
      <c r="F79" s="25"/>
      <c r="G79" s="25"/>
    </row>
    <row r="80" spans="1:7" x14ac:dyDescent="0.25">
      <c r="A80" s="20" t="s">
        <v>240</v>
      </c>
      <c r="B80" s="25"/>
      <c r="C80" s="25"/>
      <c r="D80" s="25"/>
      <c r="E80" s="25"/>
      <c r="F80" s="25"/>
      <c r="G80" s="25"/>
    </row>
    <row r="81" spans="1:7" ht="25.5" x14ac:dyDescent="0.25">
      <c r="A81" s="27" t="s">
        <v>128</v>
      </c>
      <c r="B81" s="25">
        <v>0</v>
      </c>
      <c r="C81" s="25">
        <v>13</v>
      </c>
      <c r="D81" s="25">
        <v>12</v>
      </c>
      <c r="E81" s="25">
        <v>12</v>
      </c>
      <c r="F81" s="25">
        <v>12</v>
      </c>
      <c r="G81" s="25">
        <v>12</v>
      </c>
    </row>
    <row r="82" spans="1:7" ht="25.5" x14ac:dyDescent="0.25">
      <c r="A82" s="30" t="s">
        <v>241</v>
      </c>
      <c r="B82" s="25">
        <v>0</v>
      </c>
      <c r="C82" s="25">
        <v>65</v>
      </c>
      <c r="D82" s="25">
        <v>60</v>
      </c>
      <c r="E82" s="25">
        <v>60</v>
      </c>
      <c r="F82" s="25">
        <v>60</v>
      </c>
      <c r="G82" s="25">
        <v>60</v>
      </c>
    </row>
    <row r="83" spans="1:7" ht="25.5" x14ac:dyDescent="0.25">
      <c r="A83" s="2" t="s">
        <v>242</v>
      </c>
      <c r="B83" s="25">
        <v>0</v>
      </c>
      <c r="C83" s="25">
        <v>100</v>
      </c>
      <c r="D83" s="25">
        <v>85</v>
      </c>
      <c r="E83" s="25">
        <v>80</v>
      </c>
      <c r="F83" s="25">
        <v>75</v>
      </c>
      <c r="G83" s="25">
        <v>75</v>
      </c>
    </row>
  </sheetData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Геннадьевна Елисеева</dc:creator>
  <cp:lastModifiedBy>GerasimovaM</cp:lastModifiedBy>
  <cp:lastPrinted>2017-05-31T05:42:40Z</cp:lastPrinted>
  <dcterms:created xsi:type="dcterms:W3CDTF">2013-04-16T09:42:18Z</dcterms:created>
  <dcterms:modified xsi:type="dcterms:W3CDTF">2017-05-31T05:52:20Z</dcterms:modified>
</cp:coreProperties>
</file>